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80" windowHeight="10110"/>
  </bookViews>
  <sheets>
    <sheet name="Revenues" sheetId="1" r:id="rId1"/>
    <sheet name="Expenses" sheetId="2" r:id="rId2"/>
  </sheets>
  <definedNames>
    <definedName name="_xlnm.Print_Titles" localSheetId="1">Expenses!$1:$8</definedName>
    <definedName name="_xlnm.Print_Titles" localSheetId="0">Revenues!$1:$8</definedName>
  </definedNames>
  <calcPr calcId="124519"/>
</workbook>
</file>

<file path=xl/calcChain.xml><?xml version="1.0" encoding="utf-8"?>
<calcChain xmlns="http://schemas.openxmlformats.org/spreadsheetml/2006/main">
  <c r="G254" i="2"/>
  <c r="E254"/>
  <c r="D254"/>
  <c r="C254"/>
  <c r="G533"/>
  <c r="E533"/>
  <c r="D533"/>
  <c r="C533"/>
  <c r="G526"/>
  <c r="E526"/>
  <c r="D526"/>
  <c r="C526"/>
  <c r="G519"/>
  <c r="E519"/>
  <c r="D519"/>
  <c r="C519"/>
  <c r="G512"/>
  <c r="E512"/>
  <c r="D512"/>
  <c r="C512"/>
  <c r="G480"/>
  <c r="E480"/>
  <c r="D480"/>
  <c r="C480"/>
  <c r="G475"/>
  <c r="G476" s="1"/>
  <c r="E476"/>
  <c r="D476"/>
  <c r="C476"/>
  <c r="G458"/>
  <c r="E458"/>
  <c r="D458"/>
  <c r="C458"/>
  <c r="G433"/>
  <c r="E433"/>
  <c r="D433"/>
  <c r="C433"/>
  <c r="G425"/>
  <c r="E425"/>
  <c r="D425"/>
  <c r="C425"/>
  <c r="G415"/>
  <c r="E415"/>
  <c r="D415"/>
  <c r="C415"/>
  <c r="G405"/>
  <c r="E405"/>
  <c r="D405"/>
  <c r="C405"/>
  <c r="G397"/>
  <c r="E397"/>
  <c r="D397"/>
  <c r="C397"/>
  <c r="G381"/>
  <c r="E381"/>
  <c r="D381"/>
  <c r="C381"/>
  <c r="G373"/>
  <c r="E373"/>
  <c r="D373"/>
  <c r="C373"/>
  <c r="G348"/>
  <c r="E348"/>
  <c r="D348"/>
  <c r="C348"/>
  <c r="G328"/>
  <c r="E328"/>
  <c r="D328"/>
  <c r="C328"/>
  <c r="E311"/>
  <c r="D311"/>
  <c r="C311"/>
  <c r="G303"/>
  <c r="E303"/>
  <c r="D303"/>
  <c r="C303"/>
  <c r="G282"/>
  <c r="E282"/>
  <c r="D282"/>
  <c r="C282"/>
  <c r="G270"/>
  <c r="E270"/>
  <c r="D270"/>
  <c r="C270"/>
  <c r="G262"/>
  <c r="E262"/>
  <c r="D262"/>
  <c r="C262"/>
  <c r="G225"/>
  <c r="E225"/>
  <c r="D225"/>
  <c r="C225"/>
  <c r="G211"/>
  <c r="E211"/>
  <c r="D211"/>
  <c r="C211"/>
  <c r="G200"/>
  <c r="E200"/>
  <c r="D200"/>
  <c r="C200"/>
  <c r="G195"/>
  <c r="E195"/>
  <c r="D195"/>
  <c r="C195"/>
  <c r="G173"/>
  <c r="E173"/>
  <c r="D173"/>
  <c r="C173"/>
  <c r="G158"/>
  <c r="E158"/>
  <c r="D158"/>
  <c r="C158"/>
  <c r="G144"/>
  <c r="E144"/>
  <c r="D144"/>
  <c r="C144"/>
  <c r="G130"/>
  <c r="E130"/>
  <c r="D130"/>
  <c r="C130"/>
  <c r="G115"/>
  <c r="E115"/>
  <c r="D115"/>
  <c r="C115"/>
  <c r="G100"/>
  <c r="E100"/>
  <c r="D100"/>
  <c r="C100"/>
  <c r="G82"/>
  <c r="E82"/>
  <c r="D82"/>
  <c r="C82"/>
  <c r="G65"/>
  <c r="E65"/>
  <c r="D65"/>
  <c r="C65"/>
  <c r="E61"/>
  <c r="D61"/>
  <c r="C61"/>
  <c r="G41"/>
  <c r="E41"/>
  <c r="D41"/>
  <c r="C41"/>
  <c r="G19"/>
  <c r="E19"/>
  <c r="E535" s="1"/>
  <c r="D19"/>
  <c r="C19"/>
  <c r="E238"/>
  <c r="D238"/>
  <c r="C238"/>
  <c r="G238"/>
  <c r="G44"/>
  <c r="G61" s="1"/>
  <c r="D535" l="1"/>
  <c r="D62" i="1" s="1"/>
  <c r="C535" i="2"/>
  <c r="C62" i="1" s="1"/>
  <c r="G311" i="2"/>
  <c r="G535" s="1"/>
  <c r="G62" i="1" s="1"/>
  <c r="E60"/>
  <c r="C60"/>
  <c r="C537" i="2" s="1"/>
  <c r="C539" l="1"/>
  <c r="G6"/>
  <c r="C6"/>
  <c r="D6" s="1"/>
  <c r="G60" i="1"/>
  <c r="G537" i="2" s="1"/>
  <c r="D60" i="1"/>
  <c r="D537" i="2" s="1"/>
  <c r="D6" i="1"/>
  <c r="A3" i="2"/>
  <c r="G539" l="1"/>
  <c r="D539"/>
  <c r="G64" i="1"/>
  <c r="C64"/>
  <c r="D64"/>
</calcChain>
</file>

<file path=xl/comments1.xml><?xml version="1.0" encoding="utf-8"?>
<comments xmlns="http://schemas.openxmlformats.org/spreadsheetml/2006/main">
  <authors>
    <author>Mendy Nichols</author>
  </authors>
  <commentList>
    <comment ref="G21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State increased the cty
atty supplmnt FYE 14 from $31,250 to $35,000</t>
        </r>
      </text>
    </comment>
    <comment ref="G48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This state grant may not
continue to be funded.  To be safe, wait to budget as money comes in.</t>
        </r>
      </text>
    </comment>
    <comment ref="G56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Budget as the money is received from the State; current home/sewer grants should be complete in FY 14</t>
        </r>
      </text>
    </comment>
    <comment ref="G57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May want to budget $0.  Usually receive around $6,000 but state funding may be less for FYE 15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Only budget amount here if plan to pull from reserves to balance FY 15.</t>
        </r>
      </text>
    </comment>
  </commentList>
</comments>
</file>

<file path=xl/comments2.xml><?xml version="1.0" encoding="utf-8"?>
<comments xmlns="http://schemas.openxmlformats.org/spreadsheetml/2006/main">
  <authors>
    <author>Mendy Nichols</author>
  </authors>
  <commentList>
    <comment ref="G44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This is needed to clear FYE 14 expenses.  Will probably increase in FY 15.  Waiting on Andrews to provide info.</t>
        </r>
      </text>
    </comment>
    <comment ref="G45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This is needed to clear FYE 14 expenses.  Will probably increase in FY 15.  Waiting on Andrews to provide info.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Letter dated 05/15/14 shows amt to be $533.24 for FYE 15</t>
        </r>
      </text>
    </comment>
    <comment ref="G224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To be conservative, budget $0 until money is received from the State.</t>
        </r>
      </text>
    </comment>
    <comment ref="G237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Should just be cell phone allowance of $75 per mo X 12 mos</t>
        </r>
      </text>
    </comment>
    <comment ref="G306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Prior year's budget left out benefits</t>
        </r>
      </text>
    </comment>
    <comment ref="G326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Increase this line as deposits come in from registrations</t>
        </r>
      </text>
    </comment>
    <comment ref="G475" authorId="0">
      <text>
        <r>
          <rPr>
            <b/>
            <sz val="9"/>
            <color indexed="81"/>
            <rFont val="Tahoma"/>
            <family val="2"/>
          </rPr>
          <t>Mendy Nichols:</t>
        </r>
        <r>
          <rPr>
            <sz val="9"/>
            <color indexed="81"/>
            <rFont val="Tahoma"/>
            <family val="2"/>
          </rPr>
          <t xml:space="preserve">
Komatsu monthly lease pmts of $4,815 X 12= $57,780</t>
        </r>
      </text>
    </comment>
  </commentList>
</comments>
</file>

<file path=xl/sharedStrings.xml><?xml version="1.0" encoding="utf-8"?>
<sst xmlns="http://schemas.openxmlformats.org/spreadsheetml/2006/main" count="1123" uniqueCount="898">
  <si>
    <t xml:space="preserve">CURRENT AD VALOREM TAXES </t>
  </si>
  <si>
    <t>4-001-0000-0020</t>
  </si>
  <si>
    <t xml:space="preserve">DELINQUENT TAXES         </t>
  </si>
  <si>
    <t>4-001-0000-0030</t>
  </si>
  <si>
    <t xml:space="preserve">YOUTH CENTER             </t>
  </si>
  <si>
    <t>4-001-0000-0069</t>
  </si>
  <si>
    <t xml:space="preserve">MARRIAGE LICENSE         </t>
  </si>
  <si>
    <t>4-001-0000-0080</t>
  </si>
  <si>
    <t>GROSS WEIGHT &amp; AXLE WEIGH</t>
  </si>
  <si>
    <t>4-001-0000-0120</t>
  </si>
  <si>
    <t>PHOTO/CERTIFIED COPY FEES</t>
  </si>
  <si>
    <t>4-001-0000-0208</t>
  </si>
  <si>
    <t xml:space="preserve">BIRTH CERTIFICATE FEES   </t>
  </si>
  <si>
    <t>4-001-0000-0209</t>
  </si>
  <si>
    <t xml:space="preserve">DIST/CO MISC CLERK FEES  </t>
  </si>
  <si>
    <t>4-001-0000-0210</t>
  </si>
  <si>
    <t xml:space="preserve">DISTRICT ATTORNEY FEES   </t>
  </si>
  <si>
    <t>4-001-0000-0215</t>
  </si>
  <si>
    <t xml:space="preserve">COUNTY ATTORNEY FEES     </t>
  </si>
  <si>
    <t>4-001-0000-0216</t>
  </si>
  <si>
    <t>COUNTY ATTY STATE SUPPLEM</t>
  </si>
  <si>
    <t>4-001-0000-0217</t>
  </si>
  <si>
    <t>ELECTION SVCS CONTRACT FE</t>
  </si>
  <si>
    <t>4-001-0000-0218</t>
  </si>
  <si>
    <t>DIST/CO CRIMINAL COURT CO</t>
  </si>
  <si>
    <t>4-001-0000-0219</t>
  </si>
  <si>
    <t xml:space="preserve">DIST/CO CIVIL COURT COST </t>
  </si>
  <si>
    <t>4-001-0000-0220</t>
  </si>
  <si>
    <t>CO JUDGE STATE SUPPLEMENT</t>
  </si>
  <si>
    <t>4-001-0000-0221</t>
  </si>
  <si>
    <t>4-001-0000-0224</t>
  </si>
  <si>
    <t>4-001-0000-0227</t>
  </si>
  <si>
    <t xml:space="preserve">SHERIFF FEES             </t>
  </si>
  <si>
    <t>4-001-0000-0230</t>
  </si>
  <si>
    <t xml:space="preserve">CITY ARREST FEES         </t>
  </si>
  <si>
    <t>4-001-0000-0231</t>
  </si>
  <si>
    <t>4-001-0000-0235</t>
  </si>
  <si>
    <t>4-001-0000-0237</t>
  </si>
  <si>
    <t xml:space="preserve">PARK FEES                </t>
  </si>
  <si>
    <t>4-001-0000-0265</t>
  </si>
  <si>
    <t xml:space="preserve">CEMETERY FEES            </t>
  </si>
  <si>
    <t>4-001-0000-0270</t>
  </si>
  <si>
    <t xml:space="preserve">PARKS &amp; WILDLIFE         </t>
  </si>
  <si>
    <t>4-001-0000-0275</t>
  </si>
  <si>
    <t xml:space="preserve">SENIOR CITIZENS - STATE  </t>
  </si>
  <si>
    <t>4-001-0000-0280</t>
  </si>
  <si>
    <t>SENIOR CITIZENS - PRIVATE</t>
  </si>
  <si>
    <t>4-001-0000-0281</t>
  </si>
  <si>
    <t xml:space="preserve">CONSTABLE FEES           </t>
  </si>
  <si>
    <t>4-001-0000-0285</t>
  </si>
  <si>
    <t>4-001-0000-0290</t>
  </si>
  <si>
    <t xml:space="preserve">DIST/CO COURT FINES      </t>
  </si>
  <si>
    <t>4-001-0000-0305</t>
  </si>
  <si>
    <t xml:space="preserve">JUSTICE COURT FINES      </t>
  </si>
  <si>
    <t>4-001-0000-0315</t>
  </si>
  <si>
    <t xml:space="preserve">LIBRARY FINES            </t>
  </si>
  <si>
    <t>4-001-0000-0320</t>
  </si>
  <si>
    <t xml:space="preserve">COBRA INSURANCE PREMIUMS </t>
  </si>
  <si>
    <t>4-001-0000-0425</t>
  </si>
  <si>
    <t xml:space="preserve">INTEREST EARNINGS        </t>
  </si>
  <si>
    <t>4-001-0000-0505</t>
  </si>
  <si>
    <t xml:space="preserve">CAPITAL LEASE PROCEEDS   </t>
  </si>
  <si>
    <t>4-001-0000-0510</t>
  </si>
  <si>
    <t xml:space="preserve">BOARDING PRISONERS       </t>
  </si>
  <si>
    <t xml:space="preserve">SCAAP GRANT              </t>
  </si>
  <si>
    <t>4-001-0000-0524</t>
  </si>
  <si>
    <t xml:space="preserve">SWIMMING POOL FEES       </t>
  </si>
  <si>
    <t>4-001-0000-0570</t>
  </si>
  <si>
    <t xml:space="preserve">AVIATION FUEL SALES      </t>
  </si>
  <si>
    <t>4-001-0000-0575</t>
  </si>
  <si>
    <t xml:space="preserve">PAY PHONE REVENUE        </t>
  </si>
  <si>
    <t>4-001-0000-0579</t>
  </si>
  <si>
    <t xml:space="preserve">CONCESSION REVENUE       </t>
  </si>
  <si>
    <t>4-001-0000-0580</t>
  </si>
  <si>
    <t xml:space="preserve">GRANT - RURAL ADDRESSING </t>
  </si>
  <si>
    <t>4-001-0000-0589</t>
  </si>
  <si>
    <t xml:space="preserve">MISCELLANEOUS REVENUE    </t>
  </si>
  <si>
    <t>4-001-0000-0590</t>
  </si>
  <si>
    <t>4-001-0000-0600</t>
  </si>
  <si>
    <t xml:space="preserve">TDHCA GRANT              </t>
  </si>
  <si>
    <t>4-001-0000-0706</t>
  </si>
  <si>
    <t>4-001-0000-0715</t>
  </si>
  <si>
    <t xml:space="preserve">TSF FROM FUND BALANCE    </t>
  </si>
  <si>
    <t>4-001-0000-0900</t>
  </si>
  <si>
    <t xml:space="preserve">TOTAL - GENERAL FUND     </t>
  </si>
  <si>
    <t>4-001-9999-0999</t>
  </si>
  <si>
    <t xml:space="preserve">SALARY-COUNTY JUDGE      </t>
  </si>
  <si>
    <t>5-001-1100-0005</t>
  </si>
  <si>
    <t xml:space="preserve">SALARY-STATE SUPPLEMENT  </t>
  </si>
  <si>
    <t>5-001-1100-0006</t>
  </si>
  <si>
    <t xml:space="preserve">EMPLOYMENT TAXES         </t>
  </si>
  <si>
    <t>5-001-1100-0050</t>
  </si>
  <si>
    <t>5-001-1100-0060</t>
  </si>
  <si>
    <t>COUNTY SHARE OF GROUP INS</t>
  </si>
  <si>
    <t>5-001-1100-0070</t>
  </si>
  <si>
    <t xml:space="preserve">EDUCATION TRAVEL         </t>
  </si>
  <si>
    <t>5-001-1100-0105</t>
  </si>
  <si>
    <t xml:space="preserve">OFFICE SUPPLIES          </t>
  </si>
  <si>
    <t>5-001-1100-0125</t>
  </si>
  <si>
    <t xml:space="preserve">EQUIPMENT MAINTENANCE    </t>
  </si>
  <si>
    <t>5-001-1100-0215</t>
  </si>
  <si>
    <t xml:space="preserve">TELEPHONE                </t>
  </si>
  <si>
    <t>5-001-1100-0710</t>
  </si>
  <si>
    <t xml:space="preserve">TOTAL COUNTY JUDGE       </t>
  </si>
  <si>
    <t>5-001-1100-0999</t>
  </si>
  <si>
    <t xml:space="preserve">SALARY-COMMISSIONERS     </t>
  </si>
  <si>
    <t>5-001-1150-0005</t>
  </si>
  <si>
    <t>5-001-1150-0050</t>
  </si>
  <si>
    <t>5-001-1150-0060</t>
  </si>
  <si>
    <t>5-001-1150-0070</t>
  </si>
  <si>
    <t xml:space="preserve">EDUCATIONAL TRAVEL       </t>
  </si>
  <si>
    <t>5-001-1150-0105</t>
  </si>
  <si>
    <t xml:space="preserve">EDUCATIONAL TRAVEL (1)   </t>
  </si>
  <si>
    <t>5-001-1150-0106</t>
  </si>
  <si>
    <t xml:space="preserve">EDUCATIONAL TRAVEL (2)   </t>
  </si>
  <si>
    <t>5-001-1150-0107</t>
  </si>
  <si>
    <t xml:space="preserve">EDUCATIONAL TRAVEL (3)   </t>
  </si>
  <si>
    <t>5-001-1150-0108</t>
  </si>
  <si>
    <t xml:space="preserve">EDUCATIONAL TRAVEL (4)   </t>
  </si>
  <si>
    <t>5-001-1150-0109</t>
  </si>
  <si>
    <t>5-001-1150-0125</t>
  </si>
  <si>
    <t>5-001-1150-0175</t>
  </si>
  <si>
    <t xml:space="preserve">POSTAGE                  </t>
  </si>
  <si>
    <t xml:space="preserve">DUES AND SUBSCRIPTIONS   </t>
  </si>
  <si>
    <t>5-001-1150-0195</t>
  </si>
  <si>
    <t>5-001-1150-0710</t>
  </si>
  <si>
    <t>5-001-1150-0901</t>
  </si>
  <si>
    <t>5-001-1150-0905</t>
  </si>
  <si>
    <t>5-001-1150-0906</t>
  </si>
  <si>
    <t>CO. SHARE GROUP INSURANCE</t>
  </si>
  <si>
    <t>5-001-1150-0907</t>
  </si>
  <si>
    <t>5-001-1150-0910</t>
  </si>
  <si>
    <t>5-001-1150-0912</t>
  </si>
  <si>
    <t xml:space="preserve">TELEPHONE - ADMIN. ASST. </t>
  </si>
  <si>
    <t>5-001-1150-0971</t>
  </si>
  <si>
    <t>5-001-1150-0999</t>
  </si>
  <si>
    <t>DISTRICT JUDGE SUPPLEMENT</t>
  </si>
  <si>
    <t>5-001-2100-0005</t>
  </si>
  <si>
    <t>SUPPLEMENT-COURT REPORTER</t>
  </si>
  <si>
    <t>5-001-2100-0010</t>
  </si>
  <si>
    <t>SUPPLEMENT-DIST JUDGE-SEC</t>
  </si>
  <si>
    <t>5-001-2100-0011</t>
  </si>
  <si>
    <t>5-001-2100-0050</t>
  </si>
  <si>
    <t>5-001-2100-0060</t>
  </si>
  <si>
    <t>5-001-2100-0070</t>
  </si>
  <si>
    <t>COURT REPORTER EXP &amp; TRAV</t>
  </si>
  <si>
    <t>5-001-2100-0120</t>
  </si>
  <si>
    <t xml:space="preserve">JURY SUPPLIES &amp; EXPENSE  </t>
  </si>
  <si>
    <t>5-001-2100-0135</t>
  </si>
  <si>
    <t>5-001-2100-0197</t>
  </si>
  <si>
    <t xml:space="preserve">JURY COMMISSIONER        </t>
  </si>
  <si>
    <t>5-001-2100-0602</t>
  </si>
  <si>
    <t xml:space="preserve">VISITING JUDGES EXPENSE  </t>
  </si>
  <si>
    <t>5-001-2100-0610</t>
  </si>
  <si>
    <t xml:space="preserve">COURT REPORTER FEES      </t>
  </si>
  <si>
    <t>5-001-2100-0620</t>
  </si>
  <si>
    <t xml:space="preserve">COURT APPOINTED ATTORNEY </t>
  </si>
  <si>
    <t>5-001-2100-0630</t>
  </si>
  <si>
    <t xml:space="preserve">JURY SERVICES            </t>
  </si>
  <si>
    <t>5-001-2100-0640</t>
  </si>
  <si>
    <t xml:space="preserve">GRAND JURY EXPENSE       </t>
  </si>
  <si>
    <t>5-001-2100-0650</t>
  </si>
  <si>
    <t xml:space="preserve">WITNESS EXPENSES         </t>
  </si>
  <si>
    <t>5-001-2100-0660</t>
  </si>
  <si>
    <t>5-001-2100-0710</t>
  </si>
  <si>
    <t>5-001-2100-0999</t>
  </si>
  <si>
    <t>5-001-2200-0005</t>
  </si>
  <si>
    <t xml:space="preserve">TOTAL DISTRICT ATTORNEY  </t>
  </si>
  <si>
    <t>5-001-2200-0999</t>
  </si>
  <si>
    <t>5-001-2300-0005</t>
  </si>
  <si>
    <t xml:space="preserve">SALARY-ADMIN ASSISTANT   </t>
  </si>
  <si>
    <t>5-001-2300-0010</t>
  </si>
  <si>
    <t xml:space="preserve">SALARY-EXTRA LABOR       </t>
  </si>
  <si>
    <t>5-001-2300-0045</t>
  </si>
  <si>
    <t>5-001-2300-0050</t>
  </si>
  <si>
    <t>5-001-2300-0060</t>
  </si>
  <si>
    <t>5-001-2300-0070</t>
  </si>
  <si>
    <t>5-001-2300-0105</t>
  </si>
  <si>
    <t>5-001-2300-0120</t>
  </si>
  <si>
    <t>5-001-2300-0125</t>
  </si>
  <si>
    <t xml:space="preserve">COUNTY COURT INTERPRETER </t>
  </si>
  <si>
    <t>5-001-2300-0250</t>
  </si>
  <si>
    <t xml:space="preserve">COURT REPORTERS FEES     </t>
  </si>
  <si>
    <t>5-001-2300-0620</t>
  </si>
  <si>
    <t xml:space="preserve">ATTORNEY FEES - ADULT    </t>
  </si>
  <si>
    <t>5-001-2300-0630</t>
  </si>
  <si>
    <t>ATTORNEY FEES - JUVENILES</t>
  </si>
  <si>
    <t>5-001-2300-0632</t>
  </si>
  <si>
    <t xml:space="preserve">MHMR COMMITMENTS         </t>
  </si>
  <si>
    <t>5-001-2300-0633</t>
  </si>
  <si>
    <t>5-001-2300-0640</t>
  </si>
  <si>
    <t xml:space="preserve">TOTAL COUNTY COURT       </t>
  </si>
  <si>
    <t>5-001-2300-0999</t>
  </si>
  <si>
    <t>SALARY-CTY/DISTRICT CLERK</t>
  </si>
  <si>
    <t>5-001-2400-0005</t>
  </si>
  <si>
    <t xml:space="preserve">SALARY-DEPUTY CLERKS     </t>
  </si>
  <si>
    <t>5-001-2400-0010</t>
  </si>
  <si>
    <t xml:space="preserve">SALARY-EXTRA HELP        </t>
  </si>
  <si>
    <t>5-001-2400-0045</t>
  </si>
  <si>
    <t xml:space="preserve">SALARY-ELECTION          </t>
  </si>
  <si>
    <t>5-001-2400-0047</t>
  </si>
  <si>
    <t>5-001-2400-0050</t>
  </si>
  <si>
    <t>5-001-2400-0060</t>
  </si>
  <si>
    <t>5-001-2400-0070</t>
  </si>
  <si>
    <t>5-001-2400-0105</t>
  </si>
  <si>
    <t>5-001-2400-0125</t>
  </si>
  <si>
    <t xml:space="preserve">ELECTION EXPENSE         </t>
  </si>
  <si>
    <t>5-001-2400-0130</t>
  </si>
  <si>
    <t>5-001-2400-0131</t>
  </si>
  <si>
    <t>5-001-2400-0215</t>
  </si>
  <si>
    <t xml:space="preserve">COPIER RENTAL/MAINT.     </t>
  </si>
  <si>
    <t>5-001-2400-0217</t>
  </si>
  <si>
    <t xml:space="preserve">COMPUTER MAINTENANCE     </t>
  </si>
  <si>
    <t>5-001-2400-0220</t>
  </si>
  <si>
    <t>5-001-2400-0265</t>
  </si>
  <si>
    <t>5-001-2400-0710</t>
  </si>
  <si>
    <t xml:space="preserve">CAPITAL OUTLAY           </t>
  </si>
  <si>
    <t>5-001-2400-0999</t>
  </si>
  <si>
    <t xml:space="preserve">SALARY-COUNTY ATTORNEY   </t>
  </si>
  <si>
    <t>5-001-2500-0005</t>
  </si>
  <si>
    <t>5-001-2500-0006</t>
  </si>
  <si>
    <t>5-001-2500-0050</t>
  </si>
  <si>
    <t>5-001-2500-0060</t>
  </si>
  <si>
    <t>5-001-2500-0070</t>
  </si>
  <si>
    <t>5-001-2500-0105</t>
  </si>
  <si>
    <t xml:space="preserve">EDUCATIONAL TRAVEL/ADMIN </t>
  </si>
  <si>
    <t>5-001-2500-0106</t>
  </si>
  <si>
    <t>5-001-2500-0125</t>
  </si>
  <si>
    <t xml:space="preserve">DUES &amp; SUBSCRIPTIONS     </t>
  </si>
  <si>
    <t>5-001-2500-0195</t>
  </si>
  <si>
    <t>5-001-2500-0220</t>
  </si>
  <si>
    <t xml:space="preserve">LAW LIBRARY EXPENSE      </t>
  </si>
  <si>
    <t>5-001-2500-0608</t>
  </si>
  <si>
    <t xml:space="preserve">INVESTIGATION            </t>
  </si>
  <si>
    <t>5-001-2500-0690</t>
  </si>
  <si>
    <t>5-001-2500-0710</t>
  </si>
  <si>
    <t xml:space="preserve">CAPITAL / EQUIPMENT      </t>
  </si>
  <si>
    <t xml:space="preserve">TOTAL COUNTY ATTORNEY    </t>
  </si>
  <si>
    <t>5-001-2500-0999</t>
  </si>
  <si>
    <t xml:space="preserve">SALARY-JUSTICES OF PEACE </t>
  </si>
  <si>
    <t>5-001-2600-0005</t>
  </si>
  <si>
    <t>5-001-2600-0010</t>
  </si>
  <si>
    <t>5-001-2600-0050</t>
  </si>
  <si>
    <t>5-001-2600-0060</t>
  </si>
  <si>
    <t>5-001-2600-0070</t>
  </si>
  <si>
    <t>5-001-2600-0105</t>
  </si>
  <si>
    <t>5-001-2600-0125</t>
  </si>
  <si>
    <t xml:space="preserve">DUES                     </t>
  </si>
  <si>
    <t>5-001-2600-0195</t>
  </si>
  <si>
    <t xml:space="preserve">COPIER RENTAL            </t>
  </si>
  <si>
    <t>5-001-2600-0220</t>
  </si>
  <si>
    <t>5-001-2600-0640</t>
  </si>
  <si>
    <t>5-001-2600-0710</t>
  </si>
  <si>
    <t xml:space="preserve">AUTOPSY FEES (INQUESTS)  </t>
  </si>
  <si>
    <t>5-001-2600-0882</t>
  </si>
  <si>
    <t xml:space="preserve">TOTAL JUSTICE COURT      </t>
  </si>
  <si>
    <t>5-001-2600-0999</t>
  </si>
  <si>
    <t xml:space="preserve">SALARY-COUNTY AUDITOR    </t>
  </si>
  <si>
    <t>5-001-3100-0006</t>
  </si>
  <si>
    <t xml:space="preserve">SALARY-ASSISTANT AUDITOR </t>
  </si>
  <si>
    <t>5-001-3100-0010</t>
  </si>
  <si>
    <t>5-001-3100-0050</t>
  </si>
  <si>
    <t>5-001-3100-0060</t>
  </si>
  <si>
    <t>5-001-3100-0070</t>
  </si>
  <si>
    <t>5-001-3100-0105</t>
  </si>
  <si>
    <t xml:space="preserve">EDUCATION/TRAVEL-CIO     </t>
  </si>
  <si>
    <t>5-001-3100-0106</t>
  </si>
  <si>
    <t>5-001-3100-0125</t>
  </si>
  <si>
    <t>5-001-3100-0195</t>
  </si>
  <si>
    <t>5-001-3100-0220</t>
  </si>
  <si>
    <t xml:space="preserve">LEGAL FEES               </t>
  </si>
  <si>
    <t>5-001-3100-0503</t>
  </si>
  <si>
    <t>5-001-3100-0710</t>
  </si>
  <si>
    <t xml:space="preserve">TOTAL COUNTY AUDITOR     </t>
  </si>
  <si>
    <t>5-001-3100-0999</t>
  </si>
  <si>
    <t xml:space="preserve">SALARY-COUNTY TREASURER  </t>
  </si>
  <si>
    <t>5-001-3200-0005</t>
  </si>
  <si>
    <t>5-001-3200-0010</t>
  </si>
  <si>
    <t>5-001-3200-0045</t>
  </si>
  <si>
    <t>5-001-3200-0050</t>
  </si>
  <si>
    <t>5-001-3200-0060</t>
  </si>
  <si>
    <t>5-001-3200-0070</t>
  </si>
  <si>
    <t>5-001-3200-0105</t>
  </si>
  <si>
    <t>5-001-3200-0125</t>
  </si>
  <si>
    <t>5-001-3200-0195</t>
  </si>
  <si>
    <t>5-001-3200-0215</t>
  </si>
  <si>
    <t>5-001-3200-0220</t>
  </si>
  <si>
    <t>5-001-3200-0710</t>
  </si>
  <si>
    <t xml:space="preserve">TOTAL COUNTY TREASURER   </t>
  </si>
  <si>
    <t>5-001-3200-0999</t>
  </si>
  <si>
    <t>5-001-3300-0005</t>
  </si>
  <si>
    <t>5-001-3300-0010</t>
  </si>
  <si>
    <t>5-001-3300-0050</t>
  </si>
  <si>
    <t>5-001-3300-0060</t>
  </si>
  <si>
    <t>5-001-3300-0070</t>
  </si>
  <si>
    <t>5-001-3300-0105</t>
  </si>
  <si>
    <t>5-001-3300-0125</t>
  </si>
  <si>
    <t>5-001-3300-0195</t>
  </si>
  <si>
    <t>5-001-3300-0215</t>
  </si>
  <si>
    <t xml:space="preserve">SOFTWARE MAINTENANCE     </t>
  </si>
  <si>
    <t>5-001-3300-0220</t>
  </si>
  <si>
    <t>5-001-3300-0710</t>
  </si>
  <si>
    <t xml:space="preserve">COMPUTER LEASE           </t>
  </si>
  <si>
    <t>5-001-3300-0940</t>
  </si>
  <si>
    <t>5-001-3300-0999</t>
  </si>
  <si>
    <t xml:space="preserve">SALARY-SHERIFF           </t>
  </si>
  <si>
    <t>5-001-4100-0005</t>
  </si>
  <si>
    <t>SALARY-SHERIFF'S DEPUTIES</t>
  </si>
  <si>
    <t>5-001-4100-0010</t>
  </si>
  <si>
    <t xml:space="preserve">OVERTIME - DEPUTIES      </t>
  </si>
  <si>
    <t>5-001-4100-0011</t>
  </si>
  <si>
    <t>5-001-4100-0050</t>
  </si>
  <si>
    <t>5-001-4100-0060</t>
  </si>
  <si>
    <t>5-001-4100-0070</t>
  </si>
  <si>
    <t>5-001-4100-0105</t>
  </si>
  <si>
    <t xml:space="preserve">LAW ENFORCEMENT TRAVEL   </t>
  </si>
  <si>
    <t>5-001-4100-0110</t>
  </si>
  <si>
    <t xml:space="preserve">EXTRADITION              </t>
  </si>
  <si>
    <t>5-001-4100-0111</t>
  </si>
  <si>
    <t>5-001-4100-0125</t>
  </si>
  <si>
    <t xml:space="preserve">LAW ENFORCEMENT SUPPLIES </t>
  </si>
  <si>
    <t>5-001-4100-0145</t>
  </si>
  <si>
    <t>MOTOR VEHICLE FUEL &amp; LUBR</t>
  </si>
  <si>
    <t>5-001-4100-0175</t>
  </si>
  <si>
    <t xml:space="preserve">MOTOR VEHICLE TIRES      </t>
  </si>
  <si>
    <t>5-001-4100-0180</t>
  </si>
  <si>
    <t>5-001-4100-0215</t>
  </si>
  <si>
    <t>5-001-4100-0225</t>
  </si>
  <si>
    <t xml:space="preserve">RADIO-TELETYPE           </t>
  </si>
  <si>
    <t>5-001-4100-0275</t>
  </si>
  <si>
    <t xml:space="preserve">INVESTIGATION/INFORMANT  </t>
  </si>
  <si>
    <t>5-001-4100-0690</t>
  </si>
  <si>
    <t>5-001-4100-0710</t>
  </si>
  <si>
    <t>5-001-4100-0940</t>
  </si>
  <si>
    <t xml:space="preserve">CAPITAL OUTLAY - SHERIFF </t>
  </si>
  <si>
    <t>5-001-4100-0941</t>
  </si>
  <si>
    <t xml:space="preserve">TOTAL COUNTY SHERIFF     </t>
  </si>
  <si>
    <t>5-001-4100-0999</t>
  </si>
  <si>
    <t>5-001-4130-0710</t>
  </si>
  <si>
    <t xml:space="preserve">UTILITIES                </t>
  </si>
  <si>
    <t>5-001-4130-0720</t>
  </si>
  <si>
    <t xml:space="preserve">DPS - EQUIPMENT          </t>
  </si>
  <si>
    <t>5-001-4130-0940</t>
  </si>
  <si>
    <t xml:space="preserve">TOTAL DPS OFFICE         </t>
  </si>
  <si>
    <t>5-001-4130-0999</t>
  </si>
  <si>
    <t xml:space="preserve">SALARY-CONSTABLES        </t>
  </si>
  <si>
    <t>5-001-4150-0005</t>
  </si>
  <si>
    <t>5-001-4150-0050</t>
  </si>
  <si>
    <t>5-001-4150-0060</t>
  </si>
  <si>
    <t>5-001-4150-0070</t>
  </si>
  <si>
    <t xml:space="preserve">EDUCATION TRAVEL (4)     </t>
  </si>
  <si>
    <t>5-001-4150-0109</t>
  </si>
  <si>
    <t xml:space="preserve">SUPPLIES (4)             </t>
  </si>
  <si>
    <t>5-001-4150-0129</t>
  </si>
  <si>
    <t>5-001-4150-0175</t>
  </si>
  <si>
    <t>5-001-4150-0195</t>
  </si>
  <si>
    <t xml:space="preserve">PSYCHOLOGICAL REPORTS    </t>
  </si>
  <si>
    <t xml:space="preserve">EQUIPMENT                </t>
  </si>
  <si>
    <t xml:space="preserve">TOTAL COUNTY CONSTABLES  </t>
  </si>
  <si>
    <t>5-001-4150-0999</t>
  </si>
  <si>
    <t xml:space="preserve">SALARY-JAILERS           </t>
  </si>
  <si>
    <t>5-001-5200-0010</t>
  </si>
  <si>
    <t>5-001-5200-0045</t>
  </si>
  <si>
    <t>5-001-5200-0050</t>
  </si>
  <si>
    <t>5-001-5200-0060</t>
  </si>
  <si>
    <t>5-001-5200-0070</t>
  </si>
  <si>
    <t xml:space="preserve">JAIL SUPPLIES            </t>
  </si>
  <si>
    <t>5-001-5200-0140</t>
  </si>
  <si>
    <t>MEDICAL &amp; EVALUATION SUPP</t>
  </si>
  <si>
    <t>5-001-5200-0142</t>
  </si>
  <si>
    <t xml:space="preserve">CLINIC &amp; HOSPITAL VISITS </t>
  </si>
  <si>
    <t>5-001-5200-0143</t>
  </si>
  <si>
    <t>5-001-5200-0215</t>
  </si>
  <si>
    <t>5-001-5200-0220</t>
  </si>
  <si>
    <t>5-001-5200-0305</t>
  </si>
  <si>
    <t xml:space="preserve">SCAAP GRANT EXPENDITURES </t>
  </si>
  <si>
    <t>5-001-5200-0589</t>
  </si>
  <si>
    <t xml:space="preserve">SALARY-PROBATION OFFICER </t>
  </si>
  <si>
    <t>5-001-5300-0006</t>
  </si>
  <si>
    <t>STATE SUPPLMNT - PROB OFF</t>
  </si>
  <si>
    <t>5-001-5300-0007</t>
  </si>
  <si>
    <t>5-001-5300-0010</t>
  </si>
  <si>
    <t>STATE SUPPLMNT - PROB SEC</t>
  </si>
  <si>
    <t>5-001-5300-0011</t>
  </si>
  <si>
    <t>5-001-5300-0045</t>
  </si>
  <si>
    <t>5-001-5300-0050</t>
  </si>
  <si>
    <t>5-001-5300-0060</t>
  </si>
  <si>
    <t>5-001-5300-0070</t>
  </si>
  <si>
    <t>5-001-5300-0110</t>
  </si>
  <si>
    <t>5-001-5300-0175</t>
  </si>
  <si>
    <t>5-001-5300-0710</t>
  </si>
  <si>
    <t xml:space="preserve">INSURANCE                </t>
  </si>
  <si>
    <t>5-001-5300-0999</t>
  </si>
  <si>
    <t>SALARY-JUVENILE PROBATION</t>
  </si>
  <si>
    <t>5-001-5350-0006</t>
  </si>
  <si>
    <t xml:space="preserve">SALARY STATE SUPPLEMENT  </t>
  </si>
  <si>
    <t>5-001-5350-0007</t>
  </si>
  <si>
    <t>5-001-5350-0010</t>
  </si>
  <si>
    <t>5-001-5350-0045</t>
  </si>
  <si>
    <t>5-001-5350-0050</t>
  </si>
  <si>
    <t>5-001-5350-0060</t>
  </si>
  <si>
    <t>5-001-5350-0070</t>
  </si>
  <si>
    <t>5-001-5350-0110</t>
  </si>
  <si>
    <t>5-001-5350-0125</t>
  </si>
  <si>
    <t>5-001-5350-0175</t>
  </si>
  <si>
    <t>5-001-5350-0306</t>
  </si>
  <si>
    <t xml:space="preserve">NON-RESIDENTIAL SERVICES </t>
  </si>
  <si>
    <t>5-001-5350-0307</t>
  </si>
  <si>
    <t xml:space="preserve">AUDITING FEES            </t>
  </si>
  <si>
    <t>5-001-5350-0502</t>
  </si>
  <si>
    <t xml:space="preserve">TOTAL JUVENILE PROBATION </t>
  </si>
  <si>
    <t>5-001-5350-0999</t>
  </si>
  <si>
    <t xml:space="preserve">COUNTY HEALTH OFFICER    </t>
  </si>
  <si>
    <t>5-001-5410-0605</t>
  </si>
  <si>
    <t>5-001-5410-0607</t>
  </si>
  <si>
    <t>COUNTY PORTION OF MEDICAL</t>
  </si>
  <si>
    <t>5-001-5410-0670</t>
  </si>
  <si>
    <t>TRANSFER TO HOSPITAL FUND</t>
  </si>
  <si>
    <t>5-001-5410-0892</t>
  </si>
  <si>
    <t xml:space="preserve">TRANSFER TO CARE CENTER  </t>
  </si>
  <si>
    <t>5-001-5410-0893</t>
  </si>
  <si>
    <t xml:space="preserve">TOTAL COUNTY HEALTH      </t>
  </si>
  <si>
    <t>5-001-5410-0999</t>
  </si>
  <si>
    <t xml:space="preserve">TRAVEL ASSISTANCE        </t>
  </si>
  <si>
    <t>5-001-5450-0100</t>
  </si>
  <si>
    <t xml:space="preserve">FOOD &amp; GROCERY SUPPLIES  </t>
  </si>
  <si>
    <t>5-001-5450-0165</t>
  </si>
  <si>
    <t xml:space="preserve">MEDICAL FEES             </t>
  </si>
  <si>
    <t>5-001-5450-0506</t>
  </si>
  <si>
    <t xml:space="preserve">BURIAL EXPENSE           </t>
  </si>
  <si>
    <t>5-001-5450-0508</t>
  </si>
  <si>
    <t>5-001-5450-0720</t>
  </si>
  <si>
    <t xml:space="preserve">WIC PROGRAM              </t>
  </si>
  <si>
    <t>5-001-5450-0750</t>
  </si>
  <si>
    <t>SALARY-MUSEUM CONSERVATOR</t>
  </si>
  <si>
    <t>5-001-5610-0005</t>
  </si>
  <si>
    <t>5-001-5610-0045</t>
  </si>
  <si>
    <t>5-001-5610-0050</t>
  </si>
  <si>
    <t>5-001-5610-0060</t>
  </si>
  <si>
    <t>5-001-5610-0105</t>
  </si>
  <si>
    <t>CRANE COUNTY</t>
  </si>
  <si>
    <t>Statement of  Expenses (Fund #001)</t>
  </si>
  <si>
    <t>Original</t>
  </si>
  <si>
    <t>Adjusted</t>
  </si>
  <si>
    <t>Proposed</t>
  </si>
  <si>
    <t>Account</t>
  </si>
  <si>
    <t>G/L Description</t>
  </si>
  <si>
    <t>Number</t>
  </si>
  <si>
    <t>Budget</t>
  </si>
  <si>
    <t>Statement of Revenues (Fund #001)</t>
  </si>
  <si>
    <t>Check Figure/Total Budgeted Expenses:</t>
  </si>
  <si>
    <t>Difference (should be zero to be balanced):</t>
  </si>
  <si>
    <t>Check Figure/Total Budgeted Revenues:</t>
  </si>
  <si>
    <t>5-001-5610-0125</t>
  </si>
  <si>
    <t>5-001-5610-0220</t>
  </si>
  <si>
    <t>5-001-5610-0710</t>
  </si>
  <si>
    <t>5-001-5610-0999</t>
  </si>
  <si>
    <t xml:space="preserve">SALARY-SUPERVISIOR       </t>
  </si>
  <si>
    <t>5-001-5650-0010</t>
  </si>
  <si>
    <t xml:space="preserve">SALARY - ADMINISTRATION  </t>
  </si>
  <si>
    <t>5-001-5650-0011</t>
  </si>
  <si>
    <t xml:space="preserve">SALARIES - DIETARY       </t>
  </si>
  <si>
    <t>5-001-5650-0012</t>
  </si>
  <si>
    <t xml:space="preserve">SALARY-TRANSPORTATION    </t>
  </si>
  <si>
    <t>5-001-5650-0013</t>
  </si>
  <si>
    <t>5-001-5650-0050</t>
  </si>
  <si>
    <t>5-001-5650-0060</t>
  </si>
  <si>
    <t>5-001-5650-0070</t>
  </si>
  <si>
    <t>5-001-5650-0105</t>
  </si>
  <si>
    <t>5-001-5650-0125</t>
  </si>
  <si>
    <t xml:space="preserve">DIETARY SUPPLIES         </t>
  </si>
  <si>
    <t>5-001-5650-0165</t>
  </si>
  <si>
    <t xml:space="preserve">KITCHEN SUPPLIES         </t>
  </si>
  <si>
    <t>5-001-5650-0168</t>
  </si>
  <si>
    <t xml:space="preserve">GAS, OIL &amp; TIRES         </t>
  </si>
  <si>
    <t>5-001-5650-0175</t>
  </si>
  <si>
    <t xml:space="preserve">PAPER SUPPLIES           </t>
  </si>
  <si>
    <t>5-001-5650-0188</t>
  </si>
  <si>
    <t xml:space="preserve">MAINTENANCE EQUIPMENT    </t>
  </si>
  <si>
    <t>5-001-5650-0210</t>
  </si>
  <si>
    <t xml:space="preserve">VEHICLE REPAIRS          </t>
  </si>
  <si>
    <t>5-001-5650-0225</t>
  </si>
  <si>
    <t xml:space="preserve">ADMINISTRATIVE MATCH     </t>
  </si>
  <si>
    <t>5-001-5650-0580</t>
  </si>
  <si>
    <t xml:space="preserve">AREA AGENCY SUPERVISOR   </t>
  </si>
  <si>
    <t>5-001-5650-0581</t>
  </si>
  <si>
    <t>5-001-5650-0710</t>
  </si>
  <si>
    <t xml:space="preserve">TOTAL SENIOR CITIZENS    </t>
  </si>
  <si>
    <t>5-001-5650-0999</t>
  </si>
  <si>
    <t xml:space="preserve">SALARY-DIRECTOR          </t>
  </si>
  <si>
    <t>5-001-5800-0009</t>
  </si>
  <si>
    <t>5-001-5800-0045</t>
  </si>
  <si>
    <t>5-001-5800-0050</t>
  </si>
  <si>
    <t>5-001-5800-0060</t>
  </si>
  <si>
    <t>5-001-5800-0070</t>
  </si>
  <si>
    <t xml:space="preserve">EDUCATION / TRAVEL       </t>
  </si>
  <si>
    <t>5-001-5800-0105</t>
  </si>
  <si>
    <t>5-001-5800-0125</t>
  </si>
  <si>
    <t xml:space="preserve">MAINTENANCE SUPPLIES     </t>
  </si>
  <si>
    <t>5-001-5800-0170</t>
  </si>
  <si>
    <t>5-001-5800-0175</t>
  </si>
  <si>
    <t xml:space="preserve">REPAIR AND MAINTENANCE   </t>
  </si>
  <si>
    <t>5-001-5800-0205</t>
  </si>
  <si>
    <t>5-001-5800-0710</t>
  </si>
  <si>
    <t>5-001-5800-0720</t>
  </si>
  <si>
    <t xml:space="preserve">SPECIAL EVENTS           </t>
  </si>
  <si>
    <t>5-001-5800-0885</t>
  </si>
  <si>
    <t xml:space="preserve">RECREATION EQUIPMENT     </t>
  </si>
  <si>
    <t>5-001-5800-0940</t>
  </si>
  <si>
    <t xml:space="preserve">SALARY-LIBRARIAN         </t>
  </si>
  <si>
    <t>5-001-5900-0009</t>
  </si>
  <si>
    <t>5-001-5900-0010</t>
  </si>
  <si>
    <t>5-001-5900-0045</t>
  </si>
  <si>
    <t>5-001-5900-0046</t>
  </si>
  <si>
    <t>5-001-5900-0050</t>
  </si>
  <si>
    <t>5-001-5900-0060</t>
  </si>
  <si>
    <t>5-001-5900-0070</t>
  </si>
  <si>
    <t>5-001-5900-0110</t>
  </si>
  <si>
    <t>5-001-5900-0150</t>
  </si>
  <si>
    <t xml:space="preserve">SUPPLIES                 </t>
  </si>
  <si>
    <t>5-001-5900-0170</t>
  </si>
  <si>
    <t xml:space="preserve">LIBRARY BOOKS            </t>
  </si>
  <si>
    <t>5-001-5900-0172</t>
  </si>
  <si>
    <t xml:space="preserve">FILM &amp; SOFTWARE          </t>
  </si>
  <si>
    <t>5-001-5900-0173</t>
  </si>
  <si>
    <t>5-001-5900-0195</t>
  </si>
  <si>
    <t xml:space="preserve">REPAIRS AND MAINTENANCE  </t>
  </si>
  <si>
    <t>5-001-5900-0205</t>
  </si>
  <si>
    <t>5-001-5900-0217</t>
  </si>
  <si>
    <t>5-001-5900-0710</t>
  </si>
  <si>
    <t>5-001-5900-0720</t>
  </si>
  <si>
    <t>5-001-5900-0940</t>
  </si>
  <si>
    <t xml:space="preserve">TOTAL COUNTY LIBRARY     </t>
  </si>
  <si>
    <t>5-001-5900-0999</t>
  </si>
  <si>
    <t xml:space="preserve">SALARY-SUPERVISOR        </t>
  </si>
  <si>
    <t>5-001-6300-0008</t>
  </si>
  <si>
    <t xml:space="preserve">SALARY-OPERATOR          </t>
  </si>
  <si>
    <t>5-001-6300-0009</t>
  </si>
  <si>
    <t xml:space="preserve">SALARY-WELDER            </t>
  </si>
  <si>
    <t>5-001-6300-0010</t>
  </si>
  <si>
    <t xml:space="preserve">SALARY-LABOR II          </t>
  </si>
  <si>
    <t>5-001-6300-0011</t>
  </si>
  <si>
    <t>5-001-6300-0012</t>
  </si>
  <si>
    <t>SALARY-EXTRA SUMMER LABOR</t>
  </si>
  <si>
    <t>5-001-6300-0045</t>
  </si>
  <si>
    <t xml:space="preserve">SALARY-EXTRA MAINTENANCE </t>
  </si>
  <si>
    <t>5-001-6300-0046</t>
  </si>
  <si>
    <t>5-001-6300-0050</t>
  </si>
  <si>
    <t>5-001-6300-0060</t>
  </si>
  <si>
    <t>5-001-6300-0070</t>
  </si>
  <si>
    <t>5-001-6300-0105</t>
  </si>
  <si>
    <t>5-001-6300-0125</t>
  </si>
  <si>
    <t>5-001-6300-0170</t>
  </si>
  <si>
    <t>5-001-6300-0175</t>
  </si>
  <si>
    <t xml:space="preserve">BOTANICAL SUPPLIES       </t>
  </si>
  <si>
    <t>5-001-6300-0182</t>
  </si>
  <si>
    <t xml:space="preserve">EQUIPMENT REPAIRS        </t>
  </si>
  <si>
    <t>5-001-6300-0205</t>
  </si>
  <si>
    <t xml:space="preserve">REPAIRS &amp; MAINTENANCE    </t>
  </si>
  <si>
    <t>5-001-6300-0210</t>
  </si>
  <si>
    <t>5-001-6300-0225</t>
  </si>
  <si>
    <t xml:space="preserve">WELDING SUPPLIES         </t>
  </si>
  <si>
    <t>5-001-6300-0430</t>
  </si>
  <si>
    <t>5-001-6300-0710</t>
  </si>
  <si>
    <t>5-001-6300-0720</t>
  </si>
  <si>
    <t xml:space="preserve">CAPITAL                  </t>
  </si>
  <si>
    <t>5-001-6300-0940</t>
  </si>
  <si>
    <t xml:space="preserve">TOTAL PKS, CEM, &amp; BLDS   </t>
  </si>
  <si>
    <t>5-001-6300-0999</t>
  </si>
  <si>
    <t>5-001-6310-0170</t>
  </si>
  <si>
    <t>5-001-6310-0205</t>
  </si>
  <si>
    <t>5-001-6310-0720</t>
  </si>
  <si>
    <t xml:space="preserve">EQUIPMENT RENTAL         </t>
  </si>
  <si>
    <t>5-001-6310-0840</t>
  </si>
  <si>
    <t xml:space="preserve">BASEBALL EQUIPMENT       </t>
  </si>
  <si>
    <t>5-001-6310-0939</t>
  </si>
  <si>
    <t>5-001-6310-0940</t>
  </si>
  <si>
    <t xml:space="preserve">TOTAL SPORTS COMPLEX     </t>
  </si>
  <si>
    <t>5-001-6310-0999</t>
  </si>
  <si>
    <t>5-001-6320-0045</t>
  </si>
  <si>
    <t>5-001-6320-0046</t>
  </si>
  <si>
    <t>5-001-6320-0050</t>
  </si>
  <si>
    <t>5-001-6320-0170</t>
  </si>
  <si>
    <t xml:space="preserve">CONCESSION SUPPLIES      </t>
  </si>
  <si>
    <t>5-001-6320-0171</t>
  </si>
  <si>
    <t xml:space="preserve">CHEMICALS                </t>
  </si>
  <si>
    <t>5-001-6320-0175</t>
  </si>
  <si>
    <t>5-001-6320-0205</t>
  </si>
  <si>
    <t xml:space="preserve">LIFEGUARD CERTIFICATIONS </t>
  </si>
  <si>
    <t>5-001-6320-0300</t>
  </si>
  <si>
    <t>5-001-6320-0710</t>
  </si>
  <si>
    <t>5-001-6320-0720</t>
  </si>
  <si>
    <t>5-001-6320-0940</t>
  </si>
  <si>
    <t>5-001-6320-0941</t>
  </si>
  <si>
    <t xml:space="preserve">TOTAL SWIMMING POOL      </t>
  </si>
  <si>
    <t>5-001-6320-0999</t>
  </si>
  <si>
    <t>5-001-6330-0170</t>
  </si>
  <si>
    <t>5-001-6330-0205</t>
  </si>
  <si>
    <t>5-001-6330-0710</t>
  </si>
  <si>
    <t>5-001-6330-0720</t>
  </si>
  <si>
    <t>5-001-6330-0940</t>
  </si>
  <si>
    <t xml:space="preserve">TOTAL CEMETERY           </t>
  </si>
  <si>
    <t>5-001-6330-0999</t>
  </si>
  <si>
    <t>5-001-6340-0170</t>
  </si>
  <si>
    <t>5-001-6340-0205</t>
  </si>
  <si>
    <t xml:space="preserve">TERMITE SVC CONTRACT     </t>
  </si>
  <si>
    <t>5-001-6340-0372</t>
  </si>
  <si>
    <t>5-001-6340-0710</t>
  </si>
  <si>
    <t xml:space="preserve">INTERNET SERVICES        </t>
  </si>
  <si>
    <t>5-001-6340-0715</t>
  </si>
  <si>
    <t>5-001-6340-0720</t>
  </si>
  <si>
    <t xml:space="preserve">EQUIPMENT LEASE          </t>
  </si>
  <si>
    <t>5-001-6340-0840</t>
  </si>
  <si>
    <t>5-001-6340-0999</t>
  </si>
  <si>
    <t>5-001-6350-0045</t>
  </si>
  <si>
    <t xml:space="preserve">EMPLOYMENT TAX           </t>
  </si>
  <si>
    <t>5-001-6350-0050</t>
  </si>
  <si>
    <t xml:space="preserve">CO. SHARE OF RETIREMENT  </t>
  </si>
  <si>
    <t>5-001-6350-0060</t>
  </si>
  <si>
    <t xml:space="preserve">JANITORIAL SUPPLIES      </t>
  </si>
  <si>
    <t>5-001-6350-0100</t>
  </si>
  <si>
    <t>5-001-6350-0170</t>
  </si>
  <si>
    <t>5-001-6350-0205</t>
  </si>
  <si>
    <t>5-001-6350-0720</t>
  </si>
  <si>
    <t>5-001-6350-0999</t>
  </si>
  <si>
    <t>5-001-6360-0027</t>
  </si>
  <si>
    <t>5-001-6360-0170</t>
  </si>
  <si>
    <t>5-001-6360-0205</t>
  </si>
  <si>
    <t>5-001-6360-0710</t>
  </si>
  <si>
    <t>5-001-6360-0720</t>
  </si>
  <si>
    <t>5-001-6360-0940</t>
  </si>
  <si>
    <t>TOTAL AIRPORT MAINTENANCE</t>
  </si>
  <si>
    <t>5-001-6360-0999</t>
  </si>
  <si>
    <t xml:space="preserve">SALARY-COUNTY AGENT      </t>
  </si>
  <si>
    <t>5-001-6500-0008</t>
  </si>
  <si>
    <t xml:space="preserve">SALARY-HOME DEMO AGENT   </t>
  </si>
  <si>
    <t>5-001-6500-0009</t>
  </si>
  <si>
    <t xml:space="preserve">SALARY-SECRETARY         </t>
  </si>
  <si>
    <t>5-001-6500-0010</t>
  </si>
  <si>
    <t xml:space="preserve">VEHICLE ALLOWANCE        </t>
  </si>
  <si>
    <t>5-001-6500-0015</t>
  </si>
  <si>
    <t>5-001-6500-0050</t>
  </si>
  <si>
    <t>5-001-6500-0060</t>
  </si>
  <si>
    <t>5-001-6500-0070</t>
  </si>
  <si>
    <t xml:space="preserve">FAMILY INSURANCE         </t>
  </si>
  <si>
    <t>5-001-6500-0075</t>
  </si>
  <si>
    <t xml:space="preserve">TRAVEL-HOME DEMO AGENT   </t>
  </si>
  <si>
    <t>5-001-6500-0106</t>
  </si>
  <si>
    <t xml:space="preserve">TRAVEL-AG AGENT          </t>
  </si>
  <si>
    <t>5-001-6500-0107</t>
  </si>
  <si>
    <t>5-001-6500-0125</t>
  </si>
  <si>
    <t>5-001-6500-0155</t>
  </si>
  <si>
    <t>5-001-6500-0160</t>
  </si>
  <si>
    <t xml:space="preserve">MOTOR VEHICLE FUELS      </t>
  </si>
  <si>
    <t>5-001-6500-0175</t>
  </si>
  <si>
    <t>5-001-6500-0192</t>
  </si>
  <si>
    <t>REPAIRS-PENS &amp; TRAP RANGE</t>
  </si>
  <si>
    <t>5-001-6500-0205</t>
  </si>
  <si>
    <t>5-001-6500-0215</t>
  </si>
  <si>
    <t xml:space="preserve">PICKUP &amp; EQUIP REPAIRS   </t>
  </si>
  <si>
    <t>5-001-6500-0225</t>
  </si>
  <si>
    <t xml:space="preserve">TRAPPER EXPENSE          </t>
  </si>
  <si>
    <t>5-001-6500-0503</t>
  </si>
  <si>
    <t>5-001-6500-0710</t>
  </si>
  <si>
    <t>5-001-6500-0720</t>
  </si>
  <si>
    <t xml:space="preserve">SOIL CONSERVATION        </t>
  </si>
  <si>
    <t>5-001-6500-0887</t>
  </si>
  <si>
    <t>5-001-6500-0940</t>
  </si>
  <si>
    <t>5-001-6500-0999</t>
  </si>
  <si>
    <t xml:space="preserve">SALARY-SUPERVISORS       </t>
  </si>
  <si>
    <t>5-001-7000-0009</t>
  </si>
  <si>
    <t>SALARY-DRIVERS &amp; OPERATOR</t>
  </si>
  <si>
    <t>5-001-7000-0010</t>
  </si>
  <si>
    <t>5-001-7000-0050</t>
  </si>
  <si>
    <t>5-001-7000-0060</t>
  </si>
  <si>
    <t>5-001-7000-0070</t>
  </si>
  <si>
    <t xml:space="preserve">TRAVEL-EDUCATIONAL       </t>
  </si>
  <si>
    <t>5-001-7000-0105</t>
  </si>
  <si>
    <t>5-001-7000-0125</t>
  </si>
  <si>
    <t>5-001-7000-0175</t>
  </si>
  <si>
    <t xml:space="preserve">TIRES AND TUBES          </t>
  </si>
  <si>
    <t>5-001-7000-0180</t>
  </si>
  <si>
    <t xml:space="preserve">PARTS AND REPAIRS        </t>
  </si>
  <si>
    <t>5-001-7000-0225</t>
  </si>
  <si>
    <t xml:space="preserve">CALICHE,PREMIX,EMULSION  </t>
  </si>
  <si>
    <t>5-001-7000-0410</t>
  </si>
  <si>
    <t xml:space="preserve">CATTLEGUARD SUPPLIES     </t>
  </si>
  <si>
    <t>5-001-7000-0420</t>
  </si>
  <si>
    <t>5-001-7000-0430</t>
  </si>
  <si>
    <t>5-001-7000-0710</t>
  </si>
  <si>
    <t>5-001-7000-0720</t>
  </si>
  <si>
    <t>5-001-7000-0940</t>
  </si>
  <si>
    <t xml:space="preserve">TOTAL ROAD AND BRIDGE    </t>
  </si>
  <si>
    <t>5-001-7000-0999</t>
  </si>
  <si>
    <t xml:space="preserve">EMS GRANT EXPENDITURES   </t>
  </si>
  <si>
    <t>5-001-7050-0105</t>
  </si>
  <si>
    <t xml:space="preserve">TDHCA GRANT EXPENDITURES </t>
  </si>
  <si>
    <t>5-001-7050-0706</t>
  </si>
  <si>
    <t xml:space="preserve">TOTAL MISC. GRANTS       </t>
  </si>
  <si>
    <t>5-001-7050-0999</t>
  </si>
  <si>
    <t>VAC/SICK PAY @ RETIREMENT</t>
  </si>
  <si>
    <t>5-001-9100-0010</t>
  </si>
  <si>
    <t>5-001-9100-0011</t>
  </si>
  <si>
    <t>EMPLOYMENT TAX CORRECTION</t>
  </si>
  <si>
    <t>5-001-9100-0050</t>
  </si>
  <si>
    <t>RETIREES COUNTY GROUP INS</t>
  </si>
  <si>
    <t>5-001-9100-0070</t>
  </si>
  <si>
    <t xml:space="preserve">TCDRS SDB INSURANCE      </t>
  </si>
  <si>
    <t>5-001-9100-0074</t>
  </si>
  <si>
    <t>5-001-9100-0075</t>
  </si>
  <si>
    <t>5-001-9100-0080</t>
  </si>
  <si>
    <t>5-001-9100-0175</t>
  </si>
  <si>
    <t>5-001-9100-0195</t>
  </si>
  <si>
    <t xml:space="preserve">ADVERTISING              </t>
  </si>
  <si>
    <t>5-001-9100-0196</t>
  </si>
  <si>
    <t>5-001-9100-0197</t>
  </si>
  <si>
    <t>DISTRICTING SVC PROF FEES</t>
  </si>
  <si>
    <t>5-001-9100-0374</t>
  </si>
  <si>
    <t>5-001-9100-0501</t>
  </si>
  <si>
    <t xml:space="preserve">LAWSUIT COSTS            </t>
  </si>
  <si>
    <t>5-001-9100-0502</t>
  </si>
  <si>
    <t>5-001-9100-0608</t>
  </si>
  <si>
    <t>5-001-9100-0710</t>
  </si>
  <si>
    <t xml:space="preserve">COBRA INSURANCE          </t>
  </si>
  <si>
    <t>5-001-9100-0751</t>
  </si>
  <si>
    <t>OFFICIAL &amp; EMPLOYEES BOND</t>
  </si>
  <si>
    <t>5-001-9100-0755</t>
  </si>
  <si>
    <t>5-001-9100-0760</t>
  </si>
  <si>
    <t xml:space="preserve">DRUG POLICY COMPLIANCE   </t>
  </si>
  <si>
    <t>5-001-9100-0804</t>
  </si>
  <si>
    <t xml:space="preserve">SAFETY PROGRAM           </t>
  </si>
  <si>
    <t>5-001-9100-0805</t>
  </si>
  <si>
    <t xml:space="preserve">ADA COMPLIANCE           </t>
  </si>
  <si>
    <t>5-001-9100-0806</t>
  </si>
  <si>
    <t xml:space="preserve">MH / MR CENTER           </t>
  </si>
  <si>
    <t>5-001-9100-0810</t>
  </si>
  <si>
    <t xml:space="preserve">RURAL ADDRESSING - 911   </t>
  </si>
  <si>
    <t>5-001-9100-0829</t>
  </si>
  <si>
    <t xml:space="preserve">APPRAISAL DISTRICT       </t>
  </si>
  <si>
    <t>5-001-9100-0830</t>
  </si>
  <si>
    <t xml:space="preserve">INTEREST EXPENSE         </t>
  </si>
  <si>
    <t>5-001-9100-0850</t>
  </si>
  <si>
    <t>5-001-9100-0860</t>
  </si>
  <si>
    <t xml:space="preserve">COLA                     </t>
  </si>
  <si>
    <t>5-001-9100-0891</t>
  </si>
  <si>
    <t>5-001-9100-0999</t>
  </si>
  <si>
    <t xml:space="preserve">PAPER &amp; SUPPLIES         </t>
  </si>
  <si>
    <t>5-001-9101-0125</t>
  </si>
  <si>
    <t>5-001-9101-0192</t>
  </si>
  <si>
    <t>COPIER RENTAL/MAINTENANCE</t>
  </si>
  <si>
    <t>5-001-9101-0215</t>
  </si>
  <si>
    <t>5-001-9101-0216</t>
  </si>
  <si>
    <t xml:space="preserve">FAX PHONE LINE           </t>
  </si>
  <si>
    <t>5-001-9101-0710</t>
  </si>
  <si>
    <t>TOTAL COURTHOUSE WORKROOM</t>
  </si>
  <si>
    <t>5-001-9101-0999</t>
  </si>
  <si>
    <t>5-001-9102-0700</t>
  </si>
  <si>
    <t xml:space="preserve">FIRE DEPT EQUIPMENT      </t>
  </si>
  <si>
    <t>5-001-9102-0825</t>
  </si>
  <si>
    <t>FIRE DEPT REPLACEMENT/DEP</t>
  </si>
  <si>
    <t>5-001-9102-0826</t>
  </si>
  <si>
    <t>5-001-9102-0827</t>
  </si>
  <si>
    <t xml:space="preserve">TOTAL EMERGENCY SERVICES </t>
  </si>
  <si>
    <t>5-001-9102-0999</t>
  </si>
  <si>
    <t>5-001-9900-0011</t>
  </si>
  <si>
    <t xml:space="preserve">PAVING / URBAN           </t>
  </si>
  <si>
    <t>5-001-9900-0027</t>
  </si>
  <si>
    <t xml:space="preserve">PAVING                   </t>
  </si>
  <si>
    <t>5-001-9900-0028</t>
  </si>
  <si>
    <t>COURTHOUSE COMPUTER MAINT</t>
  </si>
  <si>
    <t>5-001-9900-0030</t>
  </si>
  <si>
    <t xml:space="preserve">HAIL DAMAGE - INSURED    </t>
  </si>
  <si>
    <t>5-001-9900-0040</t>
  </si>
  <si>
    <t xml:space="preserve">TOTAL CAPITAL OUTLAY     </t>
  </si>
  <si>
    <t>5-001-9900-0999</t>
  </si>
  <si>
    <t xml:space="preserve">TOTAL GENERAL FUND       </t>
  </si>
  <si>
    <t>5-001-9999-0999</t>
  </si>
  <si>
    <t>RESTITUTION DUE TO COUNTY</t>
  </si>
  <si>
    <t>STATE REIMBURSED JUROR PM</t>
  </si>
  <si>
    <t>COURT-INIT GUARDIANSHIP F</t>
  </si>
  <si>
    <t>TAX ASSESSOR-COLLECTOR FE</t>
  </si>
  <si>
    <t>LICENSE &amp; REGISTRATION FE</t>
  </si>
  <si>
    <t>COUNTY PORTION OF STATE F</t>
  </si>
  <si>
    <t>JP ATTORNEY COLLECTION FE</t>
  </si>
  <si>
    <t>INDIGENT DEFENSE - SB7 GR</t>
  </si>
  <si>
    <t>4-001-0000-0206</t>
  </si>
  <si>
    <t>5-001-2100-0125</t>
  </si>
  <si>
    <t>UNEMPLOYMENT TAXES/CLAIMS</t>
  </si>
  <si>
    <t>5-001-9100-0085</t>
  </si>
  <si>
    <t xml:space="preserve">BULK DATA/PUBLIC RCDS    </t>
  </si>
  <si>
    <t>4-001-0000-0207</t>
  </si>
  <si>
    <t xml:space="preserve">HORSE PEN RENTALS        </t>
  </si>
  <si>
    <t>4-001-0000-0266</t>
  </si>
  <si>
    <t>5-001-5610-0940</t>
  </si>
  <si>
    <t>5-001-5800-0195</t>
  </si>
  <si>
    <t>5-001-9102-0600</t>
  </si>
  <si>
    <t>5-001-1100-0175</t>
  </si>
  <si>
    <t>EMPLOYMENT TAXES - ADMIN.</t>
  </si>
  <si>
    <t>CO. SHARE RETIREMENT - AD</t>
  </si>
  <si>
    <t xml:space="preserve">OFFICE SUPPLIES - ADMIN. </t>
  </si>
  <si>
    <t>5-001-2200-0710</t>
  </si>
  <si>
    <t>EDUCATIONAL TRAVEL JUVENI</t>
  </si>
  <si>
    <t>ELECTION SVCS CONTRACT EX</t>
  </si>
  <si>
    <t>RECORDS MANAGEMENT EXPENS</t>
  </si>
  <si>
    <t>TOTAL COUNTY / DISTRICT C</t>
  </si>
  <si>
    <t>SALARY-DEPUTY TAX COLLECT</t>
  </si>
  <si>
    <t>TOTAL TAX ASSESSOR-COLLEC</t>
  </si>
  <si>
    <t>MOTOR VEHICLE REPAIR &amp; MA</t>
  </si>
  <si>
    <t>TOTAL COMMUNITY SERVICE &amp;</t>
  </si>
  <si>
    <t>5-001-5410-0940</t>
  </si>
  <si>
    <t>5-001-5610-0195</t>
  </si>
  <si>
    <t>5-001-5650-0940</t>
  </si>
  <si>
    <t xml:space="preserve">SALARY-GREENSKEEPER      </t>
  </si>
  <si>
    <t>5-001-5700-0010</t>
  </si>
  <si>
    <t>5-001-5700-0050</t>
  </si>
  <si>
    <t>5-001-5700-0060</t>
  </si>
  <si>
    <t>5-001-5700-0070</t>
  </si>
  <si>
    <t>5-001-5700-0892</t>
  </si>
  <si>
    <t>5-001-5700-0940</t>
  </si>
  <si>
    <t xml:space="preserve">TOTAL GOLF COURSE        </t>
  </si>
  <si>
    <t>5-001-5700-0999</t>
  </si>
  <si>
    <t xml:space="preserve">POND MAINTENANCE         </t>
  </si>
  <si>
    <t>5-001-6300-0215</t>
  </si>
  <si>
    <t>CAPITAL OUTLAY - MACK TRU</t>
  </si>
  <si>
    <t>TOTAL NON DEPARTMENTAL EX</t>
  </si>
  <si>
    <t>POSTAGE MACHINE RENTAL/MA</t>
  </si>
  <si>
    <t xml:space="preserve">ANIMAL CONTROL SERVICES  </t>
  </si>
  <si>
    <t>EMERGENCY MGMT COORDINATO</t>
  </si>
  <si>
    <t>FIRE DEPT OPERATING EXPEN</t>
  </si>
  <si>
    <t>TRANSFER TO PERMANENT IMP</t>
  </si>
  <si>
    <t>2014</t>
  </si>
  <si>
    <t xml:space="preserve">COUNTY RV RENTAL REV     </t>
  </si>
  <si>
    <t>4-001-0000-0267</t>
  </si>
  <si>
    <t>or Spent</t>
  </si>
  <si>
    <t>YTD as of</t>
  </si>
  <si>
    <t>TOTAL 109TH DISTRICT COUR</t>
  </si>
  <si>
    <t>5-001-2600-0045</t>
  </si>
  <si>
    <t>5-001-4150-0710</t>
  </si>
  <si>
    <t>TOTAL COUNTY EXTENSION SE</t>
  </si>
  <si>
    <t xml:space="preserve">WATER DISTRICT EXPENSE   </t>
  </si>
  <si>
    <t>5-001-9100-0840</t>
  </si>
  <si>
    <t>Target = 67%</t>
  </si>
  <si>
    <t>(8 of 12 mos)</t>
  </si>
  <si>
    <t>As of the Month Ending: MAY 31, 2014</t>
  </si>
  <si>
    <t>05/31/14</t>
  </si>
  <si>
    <t>2015</t>
  </si>
  <si>
    <t xml:space="preserve">JP OVERPAYMENT OF FINES  </t>
  </si>
  <si>
    <t>4-001-0000-0316</t>
  </si>
  <si>
    <t>COUNTY SHARE OF RETIREMEN</t>
  </si>
  <si>
    <t>MOTOR VEHICLE FUEL &amp; REPA</t>
  </si>
  <si>
    <t>SALARY - ADMINISTRATIVE A</t>
  </si>
  <si>
    <t>EDUCATION &amp; TRAVEL - ADMI</t>
  </si>
  <si>
    <t>TOTAL COMMISSIONERS' COUR</t>
  </si>
  <si>
    <t>7TH ADMINISTRATIVE DISTRI</t>
  </si>
  <si>
    <t>SUPPLEMENT-DISTRICT ATTOR</t>
  </si>
  <si>
    <t>SALARY-JUVENILE BOARD MEM</t>
  </si>
  <si>
    <t xml:space="preserve">CONTRACT LABOR           </t>
  </si>
  <si>
    <t>SALARY ASST JP/COURT CLER</t>
  </si>
  <si>
    <t>SALARY-ASSISTANT TREASURE</t>
  </si>
  <si>
    <t>SALARY-TAX ASSESSOR-COLLE</t>
  </si>
  <si>
    <t xml:space="preserve">WORKERS' COMPENSATION    </t>
  </si>
  <si>
    <t>SPECIAL DEPARTMENTAL EQUI</t>
  </si>
  <si>
    <t>REPAIR &amp; MAINTENANCE EQUI</t>
  </si>
  <si>
    <t>SALARY-PROBATION SECRETAR</t>
  </si>
  <si>
    <t>SALARY- PROBATION SECRETA</t>
  </si>
  <si>
    <t>COUNTY SHARE OF GROUP HEA</t>
  </si>
  <si>
    <t>CONTRACTED JUVENILE DETEN</t>
  </si>
  <si>
    <t>ASSISTANT COUNTY HEALTH O</t>
  </si>
  <si>
    <t>TOTAL CRANE CTY HISTORICA</t>
  </si>
  <si>
    <t>TRANSFER TO GOLF COURSE F</t>
  </si>
  <si>
    <t>SUPPLIES &amp; EQUIPMENT REPA</t>
  </si>
  <si>
    <t>SALARY-ASSISTANT LIBRARIA</t>
  </si>
  <si>
    <t>SALARY-EXTRA LABOR MAINTE</t>
  </si>
  <si>
    <t>5-001-6320-0080</t>
  </si>
  <si>
    <t>5-001-6320-0090</t>
  </si>
  <si>
    <t xml:space="preserve">FIRE ANT CONTROL         </t>
  </si>
  <si>
    <t>5-001-6330-0372</t>
  </si>
  <si>
    <t xml:space="preserve">FIRE &amp; SAFETY            </t>
  </si>
  <si>
    <t>5-001-6340-0375</t>
  </si>
  <si>
    <t>TOTAL BUILDING MAINTENANC</t>
  </si>
  <si>
    <t>5-001-6350-0046</t>
  </si>
  <si>
    <t>TOTAL COURTHOUSE MAINTENA</t>
  </si>
  <si>
    <t>TRANSFER TO AIRPORT IMPRO</t>
  </si>
  <si>
    <t>HOME DEMONSTRATION SUPPLI</t>
  </si>
  <si>
    <t>RESULT DEMONSTRATION SUPP</t>
  </si>
  <si>
    <t>GASOLINE, OIL &amp; DIESEL FU</t>
  </si>
  <si>
    <t>EMPLOYEE RETIREMENT REWAR</t>
  </si>
  <si>
    <t>TCDRS RETIREMENT CORRECTI</t>
  </si>
  <si>
    <t>WORKERS COMPENSATION INSU</t>
  </si>
  <si>
    <t>AVIATION FUEL SALES EXPEN</t>
  </si>
  <si>
    <t>COUNTY PROMOTION &amp; DEVELO</t>
  </si>
  <si>
    <t>TAX EXPENSE ON RENTAL PRO</t>
  </si>
  <si>
    <t>% of Budget</t>
  </si>
  <si>
    <t>Collected</t>
  </si>
  <si>
    <t>SALARY-EXTRA HELP</t>
  </si>
  <si>
    <t>5-001-3300-0045</t>
  </si>
  <si>
    <t>CAPITAL OUTLAY</t>
  </si>
  <si>
    <t>5-001-5350-0940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</si>
</sst>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9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</cellStyleXfs>
  <cellXfs count="12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37" fontId="0" fillId="0" borderId="0" xfId="0" applyNumberFormat="1"/>
    <xf numFmtId="0" fontId="3" fillId="2" borderId="1" xfId="0" applyFont="1" applyFill="1" applyBorder="1" applyAlignment="1">
      <alignment horizontal="center"/>
    </xf>
    <xf numFmtId="37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7" fontId="3" fillId="2" borderId="2" xfId="0" quotePrefix="1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7" fontId="3" fillId="2" borderId="3" xfId="0" applyNumberFormat="1" applyFont="1" applyFill="1" applyBorder="1" applyAlignment="1">
      <alignment horizontal="center"/>
    </xf>
    <xf numFmtId="0" fontId="0" fillId="0" borderId="4" xfId="0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0" fillId="2" borderId="11" xfId="0" applyFill="1" applyBorder="1"/>
    <xf numFmtId="0" fontId="3" fillId="2" borderId="12" xfId="0" applyFont="1" applyFill="1" applyBorder="1" applyAlignment="1">
      <alignment horizontal="right"/>
    </xf>
    <xf numFmtId="37" fontId="0" fillId="0" borderId="16" xfId="0" applyNumberFormat="1" applyBorder="1"/>
    <xf numFmtId="0" fontId="0" fillId="0" borderId="0" xfId="0" applyBorder="1"/>
    <xf numFmtId="37" fontId="0" fillId="0" borderId="0" xfId="0" applyNumberFormat="1" applyBorder="1"/>
    <xf numFmtId="0" fontId="0" fillId="0" borderId="4" xfId="0" applyBorder="1" applyAlignment="1">
      <alignment horizontal="center"/>
    </xf>
    <xf numFmtId="37" fontId="0" fillId="0" borderId="0" xfId="1" applyNumberFormat="1" applyFont="1"/>
    <xf numFmtId="37" fontId="3" fillId="2" borderId="1" xfId="1" applyNumberFormat="1" applyFont="1" applyFill="1" applyBorder="1" applyAlignment="1">
      <alignment horizontal="center"/>
    </xf>
    <xf numFmtId="37" fontId="3" fillId="2" borderId="2" xfId="1" quotePrefix="1" applyNumberFormat="1" applyFont="1" applyFill="1" applyBorder="1" applyAlignment="1">
      <alignment horizontal="center"/>
    </xf>
    <xf numFmtId="37" fontId="3" fillId="2" borderId="3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1" xfId="0" applyFont="1" applyFill="1" applyBorder="1"/>
    <xf numFmtId="0" fontId="6" fillId="0" borderId="4" xfId="0" applyFont="1" applyBorder="1"/>
    <xf numFmtId="43" fontId="6" fillId="0" borderId="4" xfId="1" applyFont="1" applyBorder="1"/>
    <xf numFmtId="164" fontId="6" fillId="0" borderId="5" xfId="1" applyNumberFormat="1" applyFont="1" applyBorder="1"/>
    <xf numFmtId="164" fontId="6" fillId="0" borderId="4" xfId="1" applyNumberFormat="1" applyFont="1" applyBorder="1"/>
    <xf numFmtId="0" fontId="6" fillId="0" borderId="19" xfId="0" applyFont="1" applyBorder="1"/>
    <xf numFmtId="0" fontId="0" fillId="2" borderId="19" xfId="0" applyFill="1" applyBorder="1"/>
    <xf numFmtId="0" fontId="0" fillId="0" borderId="20" xfId="0" applyBorder="1"/>
    <xf numFmtId="0" fontId="0" fillId="3" borderId="17" xfId="0" applyFill="1" applyBorder="1"/>
    <xf numFmtId="164" fontId="0" fillId="0" borderId="0" xfId="1" applyNumberFormat="1" applyFont="1"/>
    <xf numFmtId="164" fontId="0" fillId="0" borderId="21" xfId="1" applyNumberFormat="1" applyFont="1" applyBorder="1"/>
    <xf numFmtId="37" fontId="3" fillId="2" borderId="2" xfId="0" applyNumberFormat="1" applyFont="1" applyFill="1" applyBorder="1" applyAlignment="1">
      <alignment horizontal="center"/>
    </xf>
    <xf numFmtId="37" fontId="3" fillId="2" borderId="3" xfId="0" quotePrefix="1" applyNumberFormat="1" applyFont="1" applyFill="1" applyBorder="1" applyAlignment="1">
      <alignment horizontal="center"/>
    </xf>
    <xf numFmtId="43" fontId="7" fillId="0" borderId="5" xfId="1" applyFont="1" applyBorder="1"/>
    <xf numFmtId="0" fontId="6" fillId="0" borderId="4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6" fillId="0" borderId="24" xfId="1" applyNumberFormat="1" applyFont="1" applyBorder="1"/>
    <xf numFmtId="37" fontId="6" fillId="0" borderId="26" xfId="0" applyNumberFormat="1" applyFont="1" applyBorder="1"/>
    <xf numFmtId="43" fontId="6" fillId="0" borderId="26" xfId="1" applyFont="1" applyBorder="1"/>
    <xf numFmtId="165" fontId="6" fillId="0" borderId="30" xfId="36" applyNumberFormat="1" applyFont="1" applyBorder="1"/>
    <xf numFmtId="43" fontId="0" fillId="0" borderId="4" xfId="1" applyFont="1" applyBorder="1"/>
    <xf numFmtId="37" fontId="2" fillId="0" borderId="4" xfId="0" applyNumberFormat="1" applyFont="1" applyBorder="1"/>
    <xf numFmtId="37" fontId="2" fillId="0" borderId="0" xfId="0" applyNumberFormat="1" applyFont="1" applyAlignment="1">
      <alignment horizontal="center"/>
    </xf>
    <xf numFmtId="37" fontId="12" fillId="0" borderId="0" xfId="0" applyNumberFormat="1" applyFont="1" applyAlignment="1">
      <alignment horizontal="center"/>
    </xf>
    <xf numFmtId="43" fontId="2" fillId="0" borderId="5" xfId="1" applyFont="1" applyBorder="1"/>
    <xf numFmtId="43" fontId="7" fillId="0" borderId="17" xfId="1" applyFont="1" applyBorder="1"/>
    <xf numFmtId="165" fontId="7" fillId="0" borderId="17" xfId="36" applyNumberFormat="1" applyFont="1" applyBorder="1"/>
    <xf numFmtId="164" fontId="0" fillId="0" borderId="24" xfId="1" applyNumberFormat="1" applyFont="1" applyBorder="1"/>
    <xf numFmtId="164" fontId="0" fillId="0" borderId="31" xfId="1" applyNumberFormat="1" applyFont="1" applyBorder="1"/>
    <xf numFmtId="37" fontId="0" fillId="0" borderId="32" xfId="0" applyNumberFormat="1" applyBorder="1"/>
    <xf numFmtId="164" fontId="0" fillId="0" borderId="29" xfId="1" applyNumberFormat="1" applyFont="1" applyBorder="1"/>
    <xf numFmtId="37" fontId="0" fillId="0" borderId="26" xfId="0" applyNumberFormat="1" applyBorder="1"/>
    <xf numFmtId="43" fontId="0" fillId="0" borderId="0" xfId="1" applyFont="1"/>
    <xf numFmtId="43" fontId="7" fillId="0" borderId="6" xfId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43" fontId="0" fillId="0" borderId="5" xfId="1" applyNumberFormat="1" applyFont="1" applyBorder="1"/>
    <xf numFmtId="43" fontId="0" fillId="0" borderId="5" xfId="1" applyFont="1" applyBorder="1"/>
    <xf numFmtId="165" fontId="0" fillId="0" borderId="5" xfId="36" applyNumberFormat="1" applyFont="1" applyBorder="1"/>
    <xf numFmtId="165" fontId="2" fillId="0" borderId="5" xfId="36" applyNumberFormat="1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43" fontId="0" fillId="0" borderId="6" xfId="1" applyFont="1" applyBorder="1"/>
    <xf numFmtId="165" fontId="0" fillId="0" borderId="6" xfId="36" applyNumberFormat="1" applyFont="1" applyBorder="1"/>
    <xf numFmtId="0" fontId="0" fillId="3" borderId="17" xfId="0" applyFill="1" applyBorder="1" applyAlignment="1">
      <alignment horizontal="center"/>
    </xf>
    <xf numFmtId="0" fontId="0" fillId="3" borderId="33" xfId="0" applyFill="1" applyBorder="1"/>
    <xf numFmtId="43" fontId="2" fillId="0" borderId="6" xfId="1" applyFont="1" applyBorder="1"/>
    <xf numFmtId="0" fontId="0" fillId="0" borderId="34" xfId="0" applyBorder="1"/>
    <xf numFmtId="0" fontId="0" fillId="0" borderId="34" xfId="0" applyBorder="1" applyAlignment="1">
      <alignment horizontal="center"/>
    </xf>
    <xf numFmtId="43" fontId="7" fillId="0" borderId="34" xfId="1" applyFont="1" applyBorder="1"/>
    <xf numFmtId="43" fontId="0" fillId="0" borderId="34" xfId="1" applyFont="1" applyBorder="1"/>
    <xf numFmtId="165" fontId="0" fillId="0" borderId="17" xfId="36" applyNumberFormat="1" applyFont="1" applyBorder="1"/>
    <xf numFmtId="43" fontId="2" fillId="0" borderId="34" xfId="1" applyFont="1" applyBorder="1"/>
    <xf numFmtId="165" fontId="0" fillId="0" borderId="34" xfId="36" applyNumberFormat="1" applyFont="1" applyBorder="1"/>
    <xf numFmtId="10" fontId="0" fillId="0" borderId="17" xfId="36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34" xfId="1" applyNumberFormat="1" applyFont="1" applyBorder="1"/>
    <xf numFmtId="43" fontId="0" fillId="0" borderId="17" xfId="1" applyNumberFormat="1" applyFont="1" applyBorder="1"/>
    <xf numFmtId="39" fontId="0" fillId="0" borderId="13" xfId="0" applyNumberFormat="1" applyBorder="1"/>
    <xf numFmtId="39" fontId="0" fillId="0" borderId="6" xfId="0" applyNumberFormat="1" applyBorder="1"/>
    <xf numFmtId="39" fontId="0" fillId="0" borderId="18" xfId="1" applyNumberFormat="1" applyFont="1" applyBorder="1"/>
    <xf numFmtId="43" fontId="0" fillId="0" borderId="13" xfId="1" applyNumberFormat="1" applyFont="1" applyBorder="1"/>
    <xf numFmtId="43" fontId="0" fillId="0" borderId="14" xfId="1" applyNumberFormat="1" applyFont="1" applyBorder="1"/>
    <xf numFmtId="43" fontId="0" fillId="0" borderId="18" xfId="1" applyNumberFormat="1" applyFont="1" applyBorder="1"/>
    <xf numFmtId="43" fontId="6" fillId="0" borderId="8" xfId="0" applyNumberFormat="1" applyFont="1" applyBorder="1"/>
    <xf numFmtId="43" fontId="6" fillId="0" borderId="27" xfId="0" applyNumberFormat="1" applyFont="1" applyBorder="1"/>
    <xf numFmtId="43" fontId="6" fillId="0" borderId="9" xfId="0" applyNumberFormat="1" applyFont="1" applyBorder="1"/>
    <xf numFmtId="43" fontId="6" fillId="0" borderId="28" xfId="0" applyNumberFormat="1" applyFont="1" applyBorder="1"/>
    <xf numFmtId="43" fontId="6" fillId="0" borderId="13" xfId="0" applyNumberFormat="1" applyFont="1" applyBorder="1"/>
    <xf numFmtId="43" fontId="6" fillId="0" borderId="29" xfId="0" applyNumberFormat="1" applyFont="1" applyBorder="1"/>
    <xf numFmtId="43" fontId="6" fillId="0" borderId="6" xfId="0" applyNumberFormat="1" applyFont="1" applyBorder="1"/>
    <xf numFmtId="43" fontId="6" fillId="0" borderId="25" xfId="0" applyNumberFormat="1" applyFont="1" applyBorder="1"/>
    <xf numFmtId="43" fontId="6" fillId="0" borderId="15" xfId="0" applyNumberFormat="1" applyFont="1" applyBorder="1"/>
    <xf numFmtId="43" fontId="6" fillId="0" borderId="22" xfId="1" applyNumberFormat="1" applyFont="1" applyBorder="1"/>
    <xf numFmtId="43" fontId="6" fillId="0" borderId="29" xfId="1" applyNumberFormat="1" applyFont="1" applyBorder="1"/>
    <xf numFmtId="43" fontId="6" fillId="0" borderId="8" xfId="1" applyNumberFormat="1" applyFont="1" applyBorder="1"/>
    <xf numFmtId="43" fontId="6" fillId="0" borderId="10" xfId="1" applyNumberFormat="1" applyFont="1" applyBorder="1"/>
    <xf numFmtId="43" fontId="6" fillId="0" borderId="14" xfId="1" applyNumberFormat="1" applyFont="1" applyBorder="1"/>
    <xf numFmtId="43" fontId="6" fillId="0" borderId="23" xfId="1" applyNumberFormat="1" applyFont="1" applyBorder="1"/>
    <xf numFmtId="0" fontId="0" fillId="0" borderId="35" xfId="0" applyBorder="1"/>
    <xf numFmtId="0" fontId="0" fillId="0" borderId="35" xfId="0" applyBorder="1" applyAlignment="1">
      <alignment horizontal="center"/>
    </xf>
    <xf numFmtId="43" fontId="7" fillId="0" borderId="35" xfId="1" applyFont="1" applyBorder="1"/>
    <xf numFmtId="43" fontId="0" fillId="0" borderId="35" xfId="1" applyNumberFormat="1" applyFont="1" applyBorder="1"/>
    <xf numFmtId="43" fontId="0" fillId="0" borderId="35" xfId="1" applyFont="1" applyBorder="1"/>
    <xf numFmtId="165" fontId="0" fillId="0" borderId="35" xfId="36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43" fontId="6" fillId="0" borderId="5" xfId="1" applyFont="1" applyBorder="1"/>
    <xf numFmtId="43" fontId="11" fillId="0" borderId="35" xfId="1" applyFont="1" applyBorder="1"/>
    <xf numFmtId="165" fontId="6" fillId="0" borderId="35" xfId="36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3" fontId="0" fillId="0" borderId="21" xfId="1" applyFont="1" applyBorder="1"/>
    <xf numFmtId="165" fontId="0" fillId="0" borderId="21" xfId="36" applyNumberFormat="1" applyFont="1" applyBorder="1"/>
    <xf numFmtId="43" fontId="2" fillId="0" borderId="21" xfId="1" applyFont="1" applyBorder="1"/>
    <xf numFmtId="0" fontId="2" fillId="0" borderId="29" xfId="0" applyFont="1" applyBorder="1"/>
    <xf numFmtId="0" fontId="2" fillId="0" borderId="21" xfId="0" applyFont="1" applyBorder="1" applyAlignment="1">
      <alignment horizontal="center"/>
    </xf>
  </cellXfs>
  <cellStyles count="39">
    <cellStyle name="Comma" xfId="1" builtinId="3"/>
    <cellStyle name="Normal" xfId="0" builtinId="0"/>
    <cellStyle name="Normal 10" xfId="38"/>
    <cellStyle name="Normal 11" xfId="6"/>
    <cellStyle name="Normal 13" xfId="7"/>
    <cellStyle name="Normal 15" xfId="8"/>
    <cellStyle name="Normal 17" xfId="9"/>
    <cellStyle name="Normal 19" xfId="10"/>
    <cellStyle name="Normal 2" xfId="2"/>
    <cellStyle name="Normal 21" xfId="11"/>
    <cellStyle name="Normal 23" xfId="12"/>
    <cellStyle name="Normal 25" xfId="13"/>
    <cellStyle name="Normal 27" xfId="14"/>
    <cellStyle name="Normal 29" xfId="15"/>
    <cellStyle name="Normal 3" xfId="3"/>
    <cellStyle name="Normal 31" xfId="16"/>
    <cellStyle name="Normal 33" xfId="17"/>
    <cellStyle name="Normal 35" xfId="18"/>
    <cellStyle name="Normal 37" xfId="19"/>
    <cellStyle name="Normal 39" xfId="20"/>
    <cellStyle name="Normal 4" xfId="37"/>
    <cellStyle name="Normal 42" xfId="21"/>
    <cellStyle name="Normal 44" xfId="22"/>
    <cellStyle name="Normal 46" xfId="23"/>
    <cellStyle name="Normal 48" xfId="24"/>
    <cellStyle name="Normal 50" xfId="25"/>
    <cellStyle name="Normal 52" xfId="26"/>
    <cellStyle name="Normal 54" xfId="27"/>
    <cellStyle name="Normal 56" xfId="28"/>
    <cellStyle name="Normal 58" xfId="29"/>
    <cellStyle name="Normal 6" xfId="4"/>
    <cellStyle name="Normal 60" xfId="30"/>
    <cellStyle name="Normal 62" xfId="31"/>
    <cellStyle name="Normal 64" xfId="32"/>
    <cellStyle name="Normal 66" xfId="33"/>
    <cellStyle name="Normal 68" xfId="34"/>
    <cellStyle name="Normal 70" xfId="35"/>
    <cellStyle name="Normal 9" xfId="5"/>
    <cellStyle name="Percent" xfId="36" builtinId="5"/>
  </cellStyles>
  <dxfs count="0"/>
  <tableStyles count="0" defaultTableStyle="TableStyleMedium9" defaultPivotStyle="PivotStyleLight16"/>
  <colors>
    <mruColors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9" sqref="G9"/>
    </sheetView>
  </sheetViews>
  <sheetFormatPr defaultRowHeight="12.75"/>
  <cols>
    <col min="1" max="1" width="35.7109375" customWidth="1"/>
    <col min="2" max="2" width="17.7109375" style="3" customWidth="1"/>
    <col min="3" max="7" width="15.7109375" style="4" customWidth="1"/>
  </cols>
  <sheetData>
    <row r="1" spans="1:7" ht="19.5">
      <c r="A1" s="2" t="s">
        <v>440</v>
      </c>
    </row>
    <row r="2" spans="1:7" ht="19.5">
      <c r="A2" s="2" t="s">
        <v>449</v>
      </c>
    </row>
    <row r="3" spans="1:7">
      <c r="A3" s="1" t="s">
        <v>843</v>
      </c>
      <c r="F3" s="49" t="s">
        <v>841</v>
      </c>
    </row>
    <row r="4" spans="1:7" ht="13.5" thickBot="1">
      <c r="A4" s="1"/>
      <c r="F4" s="48" t="s">
        <v>842</v>
      </c>
    </row>
    <row r="5" spans="1:7">
      <c r="A5" s="5"/>
      <c r="B5" s="5"/>
      <c r="C5" s="6" t="s">
        <v>442</v>
      </c>
      <c r="D5" s="6" t="s">
        <v>443</v>
      </c>
      <c r="E5" s="6"/>
      <c r="F5" s="6" t="s">
        <v>892</v>
      </c>
      <c r="G5" s="6" t="s">
        <v>444</v>
      </c>
    </row>
    <row r="6" spans="1:7">
      <c r="A6" s="7"/>
      <c r="B6" s="7" t="s">
        <v>445</v>
      </c>
      <c r="C6" s="8" t="s">
        <v>830</v>
      </c>
      <c r="D6" s="8" t="str">
        <f>C6</f>
        <v>2014</v>
      </c>
      <c r="E6" s="36" t="s">
        <v>834</v>
      </c>
      <c r="F6" s="36" t="s">
        <v>893</v>
      </c>
      <c r="G6" s="8" t="s">
        <v>845</v>
      </c>
    </row>
    <row r="7" spans="1:7" ht="13.5" thickBot="1">
      <c r="A7" s="9" t="s">
        <v>446</v>
      </c>
      <c r="B7" s="9" t="s">
        <v>447</v>
      </c>
      <c r="C7" s="10" t="s">
        <v>448</v>
      </c>
      <c r="D7" s="10" t="s">
        <v>448</v>
      </c>
      <c r="E7" s="37" t="s">
        <v>844</v>
      </c>
      <c r="F7" s="10" t="s">
        <v>833</v>
      </c>
      <c r="G7" s="10" t="s">
        <v>448</v>
      </c>
    </row>
    <row r="8" spans="1:7">
      <c r="A8" s="26"/>
      <c r="B8" s="39"/>
      <c r="C8" s="27"/>
      <c r="D8" s="27"/>
      <c r="E8" s="27"/>
      <c r="F8" s="27"/>
      <c r="G8" s="29"/>
    </row>
    <row r="9" spans="1:7">
      <c r="A9" s="60" t="s">
        <v>0</v>
      </c>
      <c r="B9" s="61" t="s">
        <v>1</v>
      </c>
      <c r="C9" s="38">
        <v>7604221</v>
      </c>
      <c r="D9" s="62">
        <v>7604221</v>
      </c>
      <c r="E9" s="63">
        <v>7706366.1200000001</v>
      </c>
      <c r="F9" s="64">
        <v>1.0129999999999999</v>
      </c>
      <c r="G9" s="28">
        <v>8325219</v>
      </c>
    </row>
    <row r="10" spans="1:7">
      <c r="A10" s="60" t="s">
        <v>2</v>
      </c>
      <c r="B10" s="61" t="s">
        <v>3</v>
      </c>
      <c r="C10" s="38">
        <v>20000</v>
      </c>
      <c r="D10" s="62">
        <v>20000</v>
      </c>
      <c r="E10" s="63">
        <v>20758.36</v>
      </c>
      <c r="F10" s="65">
        <v>1.038</v>
      </c>
      <c r="G10" s="28">
        <v>20000</v>
      </c>
    </row>
    <row r="11" spans="1:7">
      <c r="A11" s="60" t="s">
        <v>4</v>
      </c>
      <c r="B11" s="61" t="s">
        <v>5</v>
      </c>
      <c r="C11" s="38">
        <v>0</v>
      </c>
      <c r="D11" s="62">
        <v>6720</v>
      </c>
      <c r="E11" s="63">
        <v>13007.01</v>
      </c>
      <c r="F11" s="64">
        <v>1.9359999999999999</v>
      </c>
      <c r="G11" s="28"/>
    </row>
    <row r="12" spans="1:7">
      <c r="A12" s="60" t="s">
        <v>6</v>
      </c>
      <c r="B12" s="61" t="s">
        <v>7</v>
      </c>
      <c r="C12" s="38">
        <v>700</v>
      </c>
      <c r="D12" s="62">
        <v>700</v>
      </c>
      <c r="E12" s="63">
        <v>690</v>
      </c>
      <c r="F12" s="64">
        <v>0.98599999999999999</v>
      </c>
      <c r="G12" s="28">
        <v>700</v>
      </c>
    </row>
    <row r="13" spans="1:7">
      <c r="A13" s="60" t="s">
        <v>8</v>
      </c>
      <c r="B13" s="61" t="s">
        <v>9</v>
      </c>
      <c r="C13" s="38">
        <v>3000</v>
      </c>
      <c r="D13" s="62">
        <v>3000</v>
      </c>
      <c r="E13" s="63">
        <v>4855.12</v>
      </c>
      <c r="F13" s="64">
        <v>1.6180000000000001</v>
      </c>
      <c r="G13" s="28">
        <v>4000</v>
      </c>
    </row>
    <row r="14" spans="1:7">
      <c r="A14" s="60" t="s">
        <v>777</v>
      </c>
      <c r="B14" s="61" t="s">
        <v>785</v>
      </c>
      <c r="C14" s="38">
        <v>0</v>
      </c>
      <c r="D14" s="62">
        <v>0</v>
      </c>
      <c r="E14" s="63">
        <v>1776.31</v>
      </c>
      <c r="F14" s="64">
        <v>0</v>
      </c>
      <c r="G14" s="28"/>
    </row>
    <row r="15" spans="1:7">
      <c r="A15" s="60" t="s">
        <v>789</v>
      </c>
      <c r="B15" s="61" t="s">
        <v>790</v>
      </c>
      <c r="C15" s="38">
        <v>0</v>
      </c>
      <c r="D15" s="62">
        <v>0</v>
      </c>
      <c r="E15" s="63">
        <v>23101.83</v>
      </c>
      <c r="F15" s="64">
        <v>0</v>
      </c>
      <c r="G15" s="28">
        <v>20000</v>
      </c>
    </row>
    <row r="16" spans="1:7">
      <c r="A16" s="60" t="s">
        <v>10</v>
      </c>
      <c r="B16" s="61" t="s">
        <v>11</v>
      </c>
      <c r="C16" s="38">
        <v>15000</v>
      </c>
      <c r="D16" s="62">
        <v>15000</v>
      </c>
      <c r="E16" s="63">
        <v>16748</v>
      </c>
      <c r="F16" s="64">
        <v>1.117</v>
      </c>
      <c r="G16" s="28">
        <v>17000</v>
      </c>
    </row>
    <row r="17" spans="1:7">
      <c r="A17" s="60" t="s">
        <v>12</v>
      </c>
      <c r="B17" s="61" t="s">
        <v>13</v>
      </c>
      <c r="C17" s="38">
        <v>2500</v>
      </c>
      <c r="D17" s="62">
        <v>2500</v>
      </c>
      <c r="E17" s="63">
        <v>3098.9</v>
      </c>
      <c r="F17" s="64">
        <v>1.24</v>
      </c>
      <c r="G17" s="28">
        <v>2500</v>
      </c>
    </row>
    <row r="18" spans="1:7">
      <c r="A18" s="60" t="s">
        <v>14</v>
      </c>
      <c r="B18" s="61" t="s">
        <v>15</v>
      </c>
      <c r="C18" s="38">
        <v>31000</v>
      </c>
      <c r="D18" s="62">
        <v>31000</v>
      </c>
      <c r="E18" s="63">
        <v>33834.300000000003</v>
      </c>
      <c r="F18" s="64">
        <v>1.091</v>
      </c>
      <c r="G18" s="28">
        <v>33000</v>
      </c>
    </row>
    <row r="19" spans="1:7">
      <c r="A19" s="60" t="s">
        <v>16</v>
      </c>
      <c r="B19" s="61" t="s">
        <v>17</v>
      </c>
      <c r="C19" s="38">
        <v>1500</v>
      </c>
      <c r="D19" s="62">
        <v>1500</v>
      </c>
      <c r="E19" s="63">
        <v>2162</v>
      </c>
      <c r="F19" s="64">
        <v>1.4410000000000001</v>
      </c>
      <c r="G19" s="28">
        <v>1500</v>
      </c>
    </row>
    <row r="20" spans="1:7">
      <c r="A20" s="60" t="s">
        <v>18</v>
      </c>
      <c r="B20" s="61" t="s">
        <v>19</v>
      </c>
      <c r="C20" s="38">
        <v>1000</v>
      </c>
      <c r="D20" s="62">
        <v>1000</v>
      </c>
      <c r="E20" s="63">
        <v>620</v>
      </c>
      <c r="F20" s="64">
        <v>0.62</v>
      </c>
      <c r="G20" s="28">
        <v>1000</v>
      </c>
    </row>
    <row r="21" spans="1:7">
      <c r="A21" s="60" t="s">
        <v>20</v>
      </c>
      <c r="B21" s="61" t="s">
        <v>21</v>
      </c>
      <c r="C21" s="38">
        <v>31250</v>
      </c>
      <c r="D21" s="62">
        <v>31250</v>
      </c>
      <c r="E21" s="63">
        <v>32083.37</v>
      </c>
      <c r="F21" s="64">
        <v>1.0269999999999999</v>
      </c>
      <c r="G21" s="28">
        <v>35000</v>
      </c>
    </row>
    <row r="22" spans="1:7">
      <c r="A22" s="60" t="s">
        <v>22</v>
      </c>
      <c r="B22" s="61" t="s">
        <v>23</v>
      </c>
      <c r="C22" s="38">
        <v>0</v>
      </c>
      <c r="D22" s="62">
        <v>0</v>
      </c>
      <c r="E22" s="63">
        <v>0</v>
      </c>
      <c r="F22" s="64">
        <v>0</v>
      </c>
      <c r="G22" s="28"/>
    </row>
    <row r="23" spans="1:7">
      <c r="A23" s="60" t="s">
        <v>24</v>
      </c>
      <c r="B23" s="61" t="s">
        <v>25</v>
      </c>
      <c r="C23" s="38">
        <v>1500</v>
      </c>
      <c r="D23" s="62">
        <v>1500</v>
      </c>
      <c r="E23" s="63">
        <v>1821</v>
      </c>
      <c r="F23" s="64">
        <v>1.214</v>
      </c>
      <c r="G23" s="28">
        <v>2000</v>
      </c>
    </row>
    <row r="24" spans="1:7">
      <c r="A24" s="60" t="s">
        <v>26</v>
      </c>
      <c r="B24" s="61" t="s">
        <v>27</v>
      </c>
      <c r="C24" s="38">
        <v>6000</v>
      </c>
      <c r="D24" s="62">
        <v>6000</v>
      </c>
      <c r="E24" s="63">
        <v>5470</v>
      </c>
      <c r="F24" s="64">
        <v>0.91200000000000003</v>
      </c>
      <c r="G24" s="28">
        <v>6500</v>
      </c>
    </row>
    <row r="25" spans="1:7">
      <c r="A25" s="60" t="s">
        <v>28</v>
      </c>
      <c r="B25" s="61" t="s">
        <v>29</v>
      </c>
      <c r="C25" s="38">
        <v>15000</v>
      </c>
      <c r="D25" s="62">
        <v>15000</v>
      </c>
      <c r="E25" s="63">
        <v>12979.42</v>
      </c>
      <c r="F25" s="64">
        <v>0.86499999999999999</v>
      </c>
      <c r="G25" s="28">
        <v>15000</v>
      </c>
    </row>
    <row r="26" spans="1:7">
      <c r="A26" s="60" t="s">
        <v>778</v>
      </c>
      <c r="B26" s="61" t="s">
        <v>30</v>
      </c>
      <c r="C26" s="38">
        <v>0</v>
      </c>
      <c r="D26" s="62">
        <v>0</v>
      </c>
      <c r="E26" s="63">
        <v>1224</v>
      </c>
      <c r="F26" s="64">
        <v>0</v>
      </c>
      <c r="G26" s="28"/>
    </row>
    <row r="27" spans="1:7">
      <c r="A27" s="60" t="s">
        <v>779</v>
      </c>
      <c r="B27" s="61" t="s">
        <v>31</v>
      </c>
      <c r="C27" s="38">
        <v>0</v>
      </c>
      <c r="D27" s="62">
        <v>0</v>
      </c>
      <c r="E27" s="63">
        <v>180</v>
      </c>
      <c r="F27" s="64">
        <v>0</v>
      </c>
      <c r="G27" s="28"/>
    </row>
    <row r="28" spans="1:7">
      <c r="A28" s="60" t="s">
        <v>32</v>
      </c>
      <c r="B28" s="61" t="s">
        <v>33</v>
      </c>
      <c r="C28" s="38">
        <v>2000</v>
      </c>
      <c r="D28" s="62">
        <v>2000</v>
      </c>
      <c r="E28" s="63">
        <v>965</v>
      </c>
      <c r="F28" s="64">
        <v>0.48299999999999998</v>
      </c>
      <c r="G28" s="28">
        <v>1200</v>
      </c>
    </row>
    <row r="29" spans="1:7">
      <c r="A29" s="60" t="s">
        <v>34</v>
      </c>
      <c r="B29" s="61" t="s">
        <v>35</v>
      </c>
      <c r="C29" s="38">
        <v>0</v>
      </c>
      <c r="D29" s="62">
        <v>0</v>
      </c>
      <c r="E29" s="63">
        <v>82</v>
      </c>
      <c r="F29" s="64">
        <v>0</v>
      </c>
      <c r="G29" s="28"/>
    </row>
    <row r="30" spans="1:7">
      <c r="A30" s="60" t="s">
        <v>780</v>
      </c>
      <c r="B30" s="61" t="s">
        <v>36</v>
      </c>
      <c r="C30" s="38">
        <v>15000</v>
      </c>
      <c r="D30" s="62">
        <v>15000</v>
      </c>
      <c r="E30" s="63">
        <v>27209.06</v>
      </c>
      <c r="F30" s="64">
        <v>1.8140000000000001</v>
      </c>
      <c r="G30" s="28">
        <v>25000</v>
      </c>
    </row>
    <row r="31" spans="1:7">
      <c r="A31" s="60" t="s">
        <v>781</v>
      </c>
      <c r="B31" s="61" t="s">
        <v>37</v>
      </c>
      <c r="C31" s="38">
        <v>180000</v>
      </c>
      <c r="D31" s="62">
        <v>180000</v>
      </c>
      <c r="E31" s="63">
        <v>172550.37</v>
      </c>
      <c r="F31" s="64">
        <v>0.95899999999999996</v>
      </c>
      <c r="G31" s="28">
        <v>180000</v>
      </c>
    </row>
    <row r="32" spans="1:7">
      <c r="A32" s="60" t="s">
        <v>38</v>
      </c>
      <c r="B32" s="61" t="s">
        <v>39</v>
      </c>
      <c r="C32" s="38">
        <v>12000</v>
      </c>
      <c r="D32" s="62">
        <v>12000</v>
      </c>
      <c r="E32" s="63">
        <v>8425</v>
      </c>
      <c r="F32" s="64">
        <v>0.70199999999999996</v>
      </c>
      <c r="G32" s="28">
        <v>12000</v>
      </c>
    </row>
    <row r="33" spans="1:7">
      <c r="A33" s="60" t="s">
        <v>791</v>
      </c>
      <c r="B33" s="61" t="s">
        <v>792</v>
      </c>
      <c r="C33" s="38">
        <v>15000</v>
      </c>
      <c r="D33" s="62">
        <v>15000</v>
      </c>
      <c r="E33" s="63">
        <v>14965</v>
      </c>
      <c r="F33" s="64">
        <v>0.998</v>
      </c>
      <c r="G33" s="28">
        <v>17000</v>
      </c>
    </row>
    <row r="34" spans="1:7">
      <c r="A34" s="60" t="s">
        <v>831</v>
      </c>
      <c r="B34" s="61" t="s">
        <v>832</v>
      </c>
      <c r="C34" s="38">
        <v>45000</v>
      </c>
      <c r="D34" s="62">
        <v>45000</v>
      </c>
      <c r="E34" s="63">
        <v>48388</v>
      </c>
      <c r="F34" s="64">
        <v>1.075</v>
      </c>
      <c r="G34" s="28">
        <v>50000</v>
      </c>
    </row>
    <row r="35" spans="1:7">
      <c r="A35" s="60" t="s">
        <v>40</v>
      </c>
      <c r="B35" s="61" t="s">
        <v>41</v>
      </c>
      <c r="C35" s="38">
        <v>10000</v>
      </c>
      <c r="D35" s="62">
        <v>10000</v>
      </c>
      <c r="E35" s="63">
        <v>20340</v>
      </c>
      <c r="F35" s="64">
        <v>2.0339999999999998</v>
      </c>
      <c r="G35" s="28">
        <v>18000</v>
      </c>
    </row>
    <row r="36" spans="1:7">
      <c r="A36" s="60" t="s">
        <v>42</v>
      </c>
      <c r="B36" s="61" t="s">
        <v>43</v>
      </c>
      <c r="C36" s="38">
        <v>300</v>
      </c>
      <c r="D36" s="62">
        <v>300</v>
      </c>
      <c r="E36" s="63">
        <v>-27</v>
      </c>
      <c r="F36" s="64">
        <v>-0.09</v>
      </c>
      <c r="G36" s="28">
        <v>300</v>
      </c>
    </row>
    <row r="37" spans="1:7">
      <c r="A37" s="60" t="s">
        <v>44</v>
      </c>
      <c r="B37" s="61" t="s">
        <v>45</v>
      </c>
      <c r="C37" s="38">
        <v>35000</v>
      </c>
      <c r="D37" s="62">
        <v>35000</v>
      </c>
      <c r="E37" s="63">
        <v>27760.19</v>
      </c>
      <c r="F37" s="64">
        <v>0.79300000000000004</v>
      </c>
      <c r="G37" s="28">
        <v>35000</v>
      </c>
    </row>
    <row r="38" spans="1:7">
      <c r="A38" s="60" t="s">
        <v>46</v>
      </c>
      <c r="B38" s="61" t="s">
        <v>47</v>
      </c>
      <c r="C38" s="38">
        <v>17000</v>
      </c>
      <c r="D38" s="62">
        <v>17000</v>
      </c>
      <c r="E38" s="63">
        <v>14527.76</v>
      </c>
      <c r="F38" s="64">
        <v>0.85499999999999998</v>
      </c>
      <c r="G38" s="28">
        <v>17000</v>
      </c>
    </row>
    <row r="39" spans="1:7">
      <c r="A39" s="60" t="s">
        <v>48</v>
      </c>
      <c r="B39" s="61" t="s">
        <v>49</v>
      </c>
      <c r="C39" s="38">
        <v>500</v>
      </c>
      <c r="D39" s="62">
        <v>500</v>
      </c>
      <c r="E39" s="63">
        <v>470</v>
      </c>
      <c r="F39" s="64">
        <v>0.94</v>
      </c>
      <c r="G39" s="28">
        <v>500</v>
      </c>
    </row>
    <row r="40" spans="1:7">
      <c r="A40" s="60" t="s">
        <v>782</v>
      </c>
      <c r="B40" s="61" t="s">
        <v>50</v>
      </c>
      <c r="C40" s="38">
        <v>10000</v>
      </c>
      <c r="D40" s="62">
        <v>10000</v>
      </c>
      <c r="E40" s="63">
        <v>8083.6</v>
      </c>
      <c r="F40" s="64">
        <v>0.80800000000000005</v>
      </c>
      <c r="G40" s="28">
        <v>10000</v>
      </c>
    </row>
    <row r="41" spans="1:7">
      <c r="A41" s="60" t="s">
        <v>51</v>
      </c>
      <c r="B41" s="61" t="s">
        <v>52</v>
      </c>
      <c r="C41" s="38">
        <v>28000</v>
      </c>
      <c r="D41" s="62">
        <v>28000</v>
      </c>
      <c r="E41" s="63">
        <v>29392.01</v>
      </c>
      <c r="F41" s="64">
        <v>1.05</v>
      </c>
      <c r="G41" s="28">
        <v>30000</v>
      </c>
    </row>
    <row r="42" spans="1:7">
      <c r="A42" s="60" t="s">
        <v>53</v>
      </c>
      <c r="B42" s="61" t="s">
        <v>54</v>
      </c>
      <c r="C42" s="38">
        <v>60000</v>
      </c>
      <c r="D42" s="62">
        <v>60000</v>
      </c>
      <c r="E42" s="63">
        <v>49462</v>
      </c>
      <c r="F42" s="64">
        <v>0.82399999999999995</v>
      </c>
      <c r="G42" s="28">
        <v>60000</v>
      </c>
    </row>
    <row r="43" spans="1:7">
      <c r="A43" s="60" t="s">
        <v>846</v>
      </c>
      <c r="B43" s="61" t="s">
        <v>847</v>
      </c>
      <c r="C43" s="38">
        <v>0</v>
      </c>
      <c r="D43" s="62">
        <v>0</v>
      </c>
      <c r="E43" s="63">
        <v>0</v>
      </c>
      <c r="F43" s="64">
        <v>0</v>
      </c>
      <c r="G43" s="28"/>
    </row>
    <row r="44" spans="1:7">
      <c r="A44" s="60" t="s">
        <v>55</v>
      </c>
      <c r="B44" s="61" t="s">
        <v>56</v>
      </c>
      <c r="C44" s="38">
        <v>1000</v>
      </c>
      <c r="D44" s="62">
        <v>1000</v>
      </c>
      <c r="E44" s="63">
        <v>433.9</v>
      </c>
      <c r="F44" s="64">
        <v>0.434</v>
      </c>
      <c r="G44" s="28">
        <v>700</v>
      </c>
    </row>
    <row r="45" spans="1:7">
      <c r="A45" s="60" t="s">
        <v>57</v>
      </c>
      <c r="B45" s="61" t="s">
        <v>58</v>
      </c>
      <c r="C45" s="38">
        <v>3500</v>
      </c>
      <c r="D45" s="62">
        <v>3500</v>
      </c>
      <c r="E45" s="63">
        <v>0</v>
      </c>
      <c r="F45" s="64">
        <v>0</v>
      </c>
      <c r="G45" s="28">
        <v>1500</v>
      </c>
    </row>
    <row r="46" spans="1:7">
      <c r="A46" s="60" t="s">
        <v>59</v>
      </c>
      <c r="B46" s="61" t="s">
        <v>60</v>
      </c>
      <c r="C46" s="38">
        <v>15000</v>
      </c>
      <c r="D46" s="62">
        <v>15000</v>
      </c>
      <c r="E46" s="63">
        <v>10930.47</v>
      </c>
      <c r="F46" s="64">
        <v>0.72899999999999998</v>
      </c>
      <c r="G46" s="28">
        <v>15000</v>
      </c>
    </row>
    <row r="47" spans="1:7">
      <c r="A47" s="60" t="s">
        <v>61</v>
      </c>
      <c r="B47" s="61" t="s">
        <v>62</v>
      </c>
      <c r="C47" s="38">
        <v>4000</v>
      </c>
      <c r="D47" s="62">
        <v>4000</v>
      </c>
      <c r="E47" s="63">
        <v>9900</v>
      </c>
      <c r="F47" s="64">
        <v>2.4750000000000001</v>
      </c>
      <c r="G47" s="28">
        <v>15000</v>
      </c>
    </row>
    <row r="48" spans="1:7">
      <c r="A48" s="60" t="s">
        <v>64</v>
      </c>
      <c r="B48" s="61" t="s">
        <v>65</v>
      </c>
      <c r="C48" s="38">
        <v>0</v>
      </c>
      <c r="D48" s="62">
        <v>5524</v>
      </c>
      <c r="E48" s="63">
        <v>5524</v>
      </c>
      <c r="F48" s="64">
        <v>1</v>
      </c>
      <c r="G48" s="28">
        <v>0</v>
      </c>
    </row>
    <row r="49" spans="1:7">
      <c r="A49" s="60" t="s">
        <v>66</v>
      </c>
      <c r="B49" s="61" t="s">
        <v>67</v>
      </c>
      <c r="C49" s="38">
        <v>2500</v>
      </c>
      <c r="D49" s="62">
        <v>2500</v>
      </c>
      <c r="E49" s="63">
        <v>0</v>
      </c>
      <c r="F49" s="64">
        <v>0</v>
      </c>
      <c r="G49" s="28">
        <v>2500</v>
      </c>
    </row>
    <row r="50" spans="1:7">
      <c r="A50" s="60" t="s">
        <v>68</v>
      </c>
      <c r="B50" s="61" t="s">
        <v>69</v>
      </c>
      <c r="C50" s="38">
        <v>1000</v>
      </c>
      <c r="D50" s="62">
        <v>1000</v>
      </c>
      <c r="E50" s="63">
        <v>417.38</v>
      </c>
      <c r="F50" s="64">
        <v>0.41699999999999998</v>
      </c>
      <c r="G50" s="28">
        <v>1000</v>
      </c>
    </row>
    <row r="51" spans="1:7">
      <c r="A51" s="60" t="s">
        <v>70</v>
      </c>
      <c r="B51" s="61" t="s">
        <v>71</v>
      </c>
      <c r="C51" s="38">
        <v>1200</v>
      </c>
      <c r="D51" s="62">
        <v>1200</v>
      </c>
      <c r="E51" s="63">
        <v>1151.75</v>
      </c>
      <c r="F51" s="64">
        <v>0.96</v>
      </c>
      <c r="G51" s="28">
        <v>1200</v>
      </c>
    </row>
    <row r="52" spans="1:7">
      <c r="A52" s="60" t="s">
        <v>72</v>
      </c>
      <c r="B52" s="61" t="s">
        <v>73</v>
      </c>
      <c r="C52" s="38">
        <v>500</v>
      </c>
      <c r="D52" s="62">
        <v>500</v>
      </c>
      <c r="E52" s="63">
        <v>45.05</v>
      </c>
      <c r="F52" s="64">
        <v>0.09</v>
      </c>
      <c r="G52" s="28">
        <v>500</v>
      </c>
    </row>
    <row r="53" spans="1:7">
      <c r="A53" s="60" t="s">
        <v>74</v>
      </c>
      <c r="B53" s="61" t="s">
        <v>75</v>
      </c>
      <c r="C53" s="38">
        <v>1000</v>
      </c>
      <c r="D53" s="62">
        <v>1000</v>
      </c>
      <c r="E53" s="63">
        <v>0</v>
      </c>
      <c r="F53" s="64">
        <v>0</v>
      </c>
      <c r="G53" s="28">
        <v>1000</v>
      </c>
    </row>
    <row r="54" spans="1:7">
      <c r="A54" s="60" t="s">
        <v>76</v>
      </c>
      <c r="B54" s="61" t="s">
        <v>77</v>
      </c>
      <c r="C54" s="38">
        <v>25000</v>
      </c>
      <c r="D54" s="62">
        <v>39090.949999999997</v>
      </c>
      <c r="E54" s="63">
        <v>120073.1</v>
      </c>
      <c r="F54" s="64">
        <v>3.0720000000000001</v>
      </c>
      <c r="G54" s="28">
        <v>25000</v>
      </c>
    </row>
    <row r="55" spans="1:7">
      <c r="A55" s="60" t="s">
        <v>783</v>
      </c>
      <c r="B55" s="61" t="s">
        <v>78</v>
      </c>
      <c r="C55" s="38">
        <v>0</v>
      </c>
      <c r="D55" s="62">
        <v>0</v>
      </c>
      <c r="E55" s="63">
        <v>-1877.4</v>
      </c>
      <c r="F55" s="64">
        <v>0</v>
      </c>
      <c r="G55" s="28"/>
    </row>
    <row r="56" spans="1:7">
      <c r="A56" s="60" t="s">
        <v>79</v>
      </c>
      <c r="B56" s="61" t="s">
        <v>80</v>
      </c>
      <c r="C56" s="38">
        <v>0</v>
      </c>
      <c r="D56" s="62">
        <v>431465</v>
      </c>
      <c r="E56" s="63">
        <v>431465</v>
      </c>
      <c r="F56" s="64">
        <v>1</v>
      </c>
      <c r="G56" s="28">
        <v>0</v>
      </c>
    </row>
    <row r="57" spans="1:7">
      <c r="A57" s="60" t="s">
        <v>784</v>
      </c>
      <c r="B57" s="61" t="s">
        <v>81</v>
      </c>
      <c r="C57" s="38">
        <v>6000</v>
      </c>
      <c r="D57" s="62">
        <v>8000</v>
      </c>
      <c r="E57" s="63">
        <v>8343</v>
      </c>
      <c r="F57" s="64">
        <v>1.0429999999999999</v>
      </c>
      <c r="G57" s="28">
        <v>6000</v>
      </c>
    </row>
    <row r="58" spans="1:7">
      <c r="A58" s="106" t="s">
        <v>82</v>
      </c>
      <c r="B58" s="107" t="s">
        <v>83</v>
      </c>
      <c r="C58" s="108">
        <v>1000000</v>
      </c>
      <c r="D58" s="109">
        <v>2000000</v>
      </c>
      <c r="E58" s="110">
        <v>0</v>
      </c>
      <c r="F58" s="111">
        <v>0</v>
      </c>
      <c r="G58" s="28">
        <v>0</v>
      </c>
    </row>
    <row r="59" spans="1:7" ht="15" thickBot="1">
      <c r="A59" s="112"/>
      <c r="B59" s="113"/>
      <c r="C59" s="28"/>
      <c r="D59" s="114"/>
      <c r="E59" s="115"/>
      <c r="F59" s="116"/>
      <c r="G59" s="42"/>
    </row>
    <row r="60" spans="1:7" ht="13.5" thickBot="1">
      <c r="A60" s="12" t="s">
        <v>84</v>
      </c>
      <c r="B60" s="13" t="s">
        <v>85</v>
      </c>
      <c r="C60" s="91">
        <f>SUM(C9:C59)</f>
        <v>9223171</v>
      </c>
      <c r="D60" s="91">
        <f>SUM(D9:D59)</f>
        <v>10682970.949999999</v>
      </c>
      <c r="E60" s="92">
        <f>SUM(E9:E59)</f>
        <v>8889774.9799999986</v>
      </c>
      <c r="F60" s="45">
        <v>0.83199999999999996</v>
      </c>
      <c r="G60" s="102">
        <f>SUM(G9:G59)</f>
        <v>9008819</v>
      </c>
    </row>
    <row r="61" spans="1:7" ht="14.25" thickTop="1" thickBot="1">
      <c r="A61" s="30"/>
      <c r="B61" s="24"/>
      <c r="C61" s="93"/>
      <c r="D61" s="93"/>
      <c r="E61" s="94"/>
      <c r="F61" s="43"/>
      <c r="G61" s="103"/>
    </row>
    <row r="62" spans="1:7" ht="13.5" thickBot="1">
      <c r="A62" s="25"/>
      <c r="B62" s="15" t="s">
        <v>450</v>
      </c>
      <c r="C62" s="95">
        <f>Expenses!C535</f>
        <v>9223171</v>
      </c>
      <c r="D62" s="95">
        <f>Expenses!D535</f>
        <v>10682970.949999999</v>
      </c>
      <c r="E62" s="96"/>
      <c r="F62" s="43"/>
      <c r="G62" s="95">
        <f>Expenses!G535</f>
        <v>9008819</v>
      </c>
    </row>
    <row r="63" spans="1:7" ht="13.5" thickBot="1">
      <c r="A63" s="30"/>
      <c r="B63" s="24"/>
      <c r="C63" s="97"/>
      <c r="D63" s="98"/>
      <c r="E63" s="96"/>
      <c r="F63" s="43"/>
      <c r="G63" s="104"/>
    </row>
    <row r="64" spans="1:7" ht="13.5" thickBot="1">
      <c r="A64" s="25"/>
      <c r="B64" s="40" t="s">
        <v>451</v>
      </c>
      <c r="C64" s="99">
        <f>C60-C62</f>
        <v>0</v>
      </c>
      <c r="D64" s="100">
        <f>D60-D62</f>
        <v>0</v>
      </c>
      <c r="E64" s="101"/>
      <c r="F64" s="44"/>
      <c r="G64" s="105">
        <f>G60-G62</f>
        <v>0</v>
      </c>
    </row>
    <row r="65" spans="1:7">
      <c r="A65" s="17"/>
      <c r="B65" s="41"/>
      <c r="C65" s="18"/>
      <c r="D65" s="18"/>
      <c r="E65" s="18"/>
      <c r="F65" s="18"/>
      <c r="G65" s="17"/>
    </row>
    <row r="66" spans="1:7">
      <c r="G66"/>
    </row>
    <row r="67" spans="1:7">
      <c r="G67"/>
    </row>
    <row r="68" spans="1:7">
      <c r="G68"/>
    </row>
    <row r="69" spans="1:7">
      <c r="G69"/>
    </row>
    <row r="70" spans="1:7">
      <c r="G70"/>
    </row>
  </sheetData>
  <phoneticPr fontId="0" type="noConversion"/>
  <printOptions horizontalCentered="1"/>
  <pageMargins left="0.25" right="0.25" top="0.25" bottom="0.5" header="0.5" footer="0"/>
  <pageSetup fitToHeight="5" orientation="landscape" r:id="rId1"/>
  <headerFooter>
    <oddFooter>&amp;L&amp;8&amp;Z&amp;F\&amp;A
&amp;D &amp;T&amp;R&amp;8Fund #001 Rev 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9" sqref="G9"/>
    </sheetView>
  </sheetViews>
  <sheetFormatPr defaultRowHeight="12.75"/>
  <cols>
    <col min="1" max="1" width="35.7109375" customWidth="1"/>
    <col min="2" max="2" width="14.7109375" style="3" customWidth="1"/>
    <col min="3" max="6" width="15.7109375" style="4" customWidth="1"/>
    <col min="7" max="7" width="15.7109375" style="20" customWidth="1"/>
    <col min="9" max="9" width="11" bestFit="1" customWidth="1"/>
    <col min="10" max="10" width="8" bestFit="1" customWidth="1"/>
  </cols>
  <sheetData>
    <row r="1" spans="1:7" ht="19.5">
      <c r="A1" s="2" t="s">
        <v>440</v>
      </c>
    </row>
    <row r="2" spans="1:7" ht="19.5">
      <c r="A2" s="2" t="s">
        <v>441</v>
      </c>
    </row>
    <row r="3" spans="1:7">
      <c r="A3" s="1" t="str">
        <f>Revenues!A3</f>
        <v>As of the Month Ending: MAY 31, 2014</v>
      </c>
      <c r="F3" s="49" t="s">
        <v>841</v>
      </c>
    </row>
    <row r="4" spans="1:7" ht="13.5" thickBot="1">
      <c r="F4" s="48" t="s">
        <v>842</v>
      </c>
    </row>
    <row r="5" spans="1:7">
      <c r="A5" s="5"/>
      <c r="B5" s="5"/>
      <c r="C5" s="6" t="s">
        <v>442</v>
      </c>
      <c r="D5" s="6" t="s">
        <v>443</v>
      </c>
      <c r="E5" s="6"/>
      <c r="F5" s="6" t="s">
        <v>892</v>
      </c>
      <c r="G5" s="21" t="s">
        <v>444</v>
      </c>
    </row>
    <row r="6" spans="1:7">
      <c r="A6" s="7"/>
      <c r="B6" s="7" t="s">
        <v>445</v>
      </c>
      <c r="C6" s="8" t="str">
        <f>Revenues!C6</f>
        <v>2014</v>
      </c>
      <c r="D6" s="8" t="str">
        <f>C6</f>
        <v>2014</v>
      </c>
      <c r="E6" s="36" t="s">
        <v>834</v>
      </c>
      <c r="F6" s="36" t="s">
        <v>893</v>
      </c>
      <c r="G6" s="22" t="str">
        <f>Revenues!G6</f>
        <v>2015</v>
      </c>
    </row>
    <row r="7" spans="1:7" ht="13.5" thickBot="1">
      <c r="A7" s="9" t="s">
        <v>446</v>
      </c>
      <c r="B7" s="9" t="s">
        <v>447</v>
      </c>
      <c r="C7" s="10" t="s">
        <v>448</v>
      </c>
      <c r="D7" s="10" t="s">
        <v>448</v>
      </c>
      <c r="E7" s="37" t="s">
        <v>844</v>
      </c>
      <c r="F7" s="10" t="s">
        <v>833</v>
      </c>
      <c r="G7" s="23" t="s">
        <v>448</v>
      </c>
    </row>
    <row r="8" spans="1:7">
      <c r="A8" s="11"/>
      <c r="B8" s="19"/>
      <c r="C8" s="46"/>
      <c r="D8" s="46"/>
      <c r="E8" s="46"/>
      <c r="F8" s="47"/>
      <c r="G8" s="46"/>
    </row>
    <row r="9" spans="1:7">
      <c r="A9" s="60" t="s">
        <v>86</v>
      </c>
      <c r="B9" s="61" t="s">
        <v>87</v>
      </c>
      <c r="C9" s="63">
        <v>63060</v>
      </c>
      <c r="D9" s="63">
        <v>63060</v>
      </c>
      <c r="E9" s="63">
        <v>42435.199999999997</v>
      </c>
      <c r="F9" s="64">
        <v>0.67300000000000004</v>
      </c>
      <c r="G9" s="50">
        <v>69060</v>
      </c>
    </row>
    <row r="10" spans="1:7">
      <c r="A10" s="60" t="s">
        <v>88</v>
      </c>
      <c r="B10" s="61" t="s">
        <v>89</v>
      </c>
      <c r="C10" s="63">
        <v>15000</v>
      </c>
      <c r="D10" s="63">
        <v>15000</v>
      </c>
      <c r="E10" s="63">
        <v>9761.49</v>
      </c>
      <c r="F10" s="64">
        <v>0.65100000000000002</v>
      </c>
      <c r="G10" s="50">
        <v>15000</v>
      </c>
    </row>
    <row r="11" spans="1:7">
      <c r="A11" s="60" t="s">
        <v>90</v>
      </c>
      <c r="B11" s="61" t="s">
        <v>91</v>
      </c>
      <c r="C11" s="63">
        <v>6090</v>
      </c>
      <c r="D11" s="63">
        <v>6090</v>
      </c>
      <c r="E11" s="63">
        <v>3932.25</v>
      </c>
      <c r="F11" s="64">
        <v>0.64600000000000002</v>
      </c>
      <c r="G11" s="50">
        <v>6535</v>
      </c>
    </row>
    <row r="12" spans="1:7">
      <c r="A12" s="60" t="s">
        <v>848</v>
      </c>
      <c r="B12" s="61" t="s">
        <v>92</v>
      </c>
      <c r="C12" s="63">
        <v>17350</v>
      </c>
      <c r="D12" s="63">
        <v>17350</v>
      </c>
      <c r="E12" s="63">
        <v>11147.39</v>
      </c>
      <c r="F12" s="64">
        <v>0.64300000000000002</v>
      </c>
      <c r="G12" s="50">
        <v>15615</v>
      </c>
    </row>
    <row r="13" spans="1:7">
      <c r="A13" s="60" t="s">
        <v>93</v>
      </c>
      <c r="B13" s="61" t="s">
        <v>94</v>
      </c>
      <c r="C13" s="63">
        <v>15000</v>
      </c>
      <c r="D13" s="63">
        <v>15000</v>
      </c>
      <c r="E13" s="63">
        <v>10342.5</v>
      </c>
      <c r="F13" s="64">
        <v>0.69</v>
      </c>
      <c r="G13" s="50">
        <v>15000</v>
      </c>
    </row>
    <row r="14" spans="1:7">
      <c r="A14" s="60" t="s">
        <v>95</v>
      </c>
      <c r="B14" s="61" t="s">
        <v>96</v>
      </c>
      <c r="C14" s="63">
        <v>2000</v>
      </c>
      <c r="D14" s="63">
        <v>2000</v>
      </c>
      <c r="E14" s="63">
        <v>1680.31</v>
      </c>
      <c r="F14" s="64">
        <v>0.84</v>
      </c>
      <c r="G14" s="50">
        <v>2000</v>
      </c>
    </row>
    <row r="15" spans="1:7">
      <c r="A15" s="60" t="s">
        <v>97</v>
      </c>
      <c r="B15" s="61" t="s">
        <v>98</v>
      </c>
      <c r="C15" s="63">
        <v>500</v>
      </c>
      <c r="D15" s="63">
        <v>500</v>
      </c>
      <c r="E15" s="63">
        <v>75.319999999999993</v>
      </c>
      <c r="F15" s="64">
        <v>0.151</v>
      </c>
      <c r="G15" s="50">
        <v>500</v>
      </c>
    </row>
    <row r="16" spans="1:7">
      <c r="A16" s="60" t="s">
        <v>322</v>
      </c>
      <c r="B16" s="61" t="s">
        <v>796</v>
      </c>
      <c r="C16" s="63">
        <v>1800</v>
      </c>
      <c r="D16" s="63">
        <v>1800</v>
      </c>
      <c r="E16" s="63">
        <v>0</v>
      </c>
      <c r="F16" s="64">
        <v>0</v>
      </c>
      <c r="G16" s="50">
        <v>1800</v>
      </c>
    </row>
    <row r="17" spans="1:7">
      <c r="A17" s="60" t="s">
        <v>99</v>
      </c>
      <c r="B17" s="61" t="s">
        <v>100</v>
      </c>
      <c r="C17" s="63">
        <v>6000</v>
      </c>
      <c r="D17" s="63">
        <v>6000</v>
      </c>
      <c r="E17" s="63">
        <v>0</v>
      </c>
      <c r="F17" s="64">
        <v>0</v>
      </c>
      <c r="G17" s="50">
        <v>6000</v>
      </c>
    </row>
    <row r="18" spans="1:7">
      <c r="A18" s="66" t="s">
        <v>101</v>
      </c>
      <c r="B18" s="67" t="s">
        <v>102</v>
      </c>
      <c r="C18" s="68">
        <v>2000</v>
      </c>
      <c r="D18" s="68">
        <v>2000</v>
      </c>
      <c r="E18" s="68">
        <v>1124.19</v>
      </c>
      <c r="F18" s="69">
        <v>0.56200000000000006</v>
      </c>
      <c r="G18" s="72">
        <v>2000</v>
      </c>
    </row>
    <row r="19" spans="1:7">
      <c r="A19" s="71" t="s">
        <v>103</v>
      </c>
      <c r="B19" s="70" t="s">
        <v>104</v>
      </c>
      <c r="C19" s="51">
        <f>SUM(C8:C18)</f>
        <v>128800</v>
      </c>
      <c r="D19" s="51">
        <f t="shared" ref="D19:E19" si="0">SUM(D8:D18)</f>
        <v>128800</v>
      </c>
      <c r="E19" s="51">
        <f t="shared" si="0"/>
        <v>80498.649999999994</v>
      </c>
      <c r="F19" s="52">
        <v>0.625</v>
      </c>
      <c r="G19" s="51">
        <f t="shared" ref="G19" si="1">SUM(G8:G18)</f>
        <v>133510</v>
      </c>
    </row>
    <row r="20" spans="1:7">
      <c r="A20" s="73"/>
      <c r="B20" s="74"/>
      <c r="C20" s="75"/>
      <c r="D20" s="76"/>
      <c r="E20" s="76"/>
      <c r="F20" s="73"/>
      <c r="G20" s="75"/>
    </row>
    <row r="21" spans="1:7">
      <c r="A21" s="60" t="s">
        <v>105</v>
      </c>
      <c r="B21" s="61" t="s">
        <v>106</v>
      </c>
      <c r="C21" s="63">
        <v>190224</v>
      </c>
      <c r="D21" s="63">
        <v>190224</v>
      </c>
      <c r="E21" s="63">
        <v>129212.8</v>
      </c>
      <c r="F21" s="64">
        <v>0.67900000000000005</v>
      </c>
      <c r="G21" s="50">
        <v>214224</v>
      </c>
    </row>
    <row r="22" spans="1:7">
      <c r="A22" s="60" t="s">
        <v>90</v>
      </c>
      <c r="B22" s="61" t="s">
        <v>107</v>
      </c>
      <c r="C22" s="63">
        <v>15310</v>
      </c>
      <c r="D22" s="63">
        <v>15310</v>
      </c>
      <c r="E22" s="63">
        <v>9723.8799999999992</v>
      </c>
      <c r="F22" s="64">
        <v>0.63500000000000001</v>
      </c>
      <c r="G22" s="50">
        <v>17150</v>
      </c>
    </row>
    <row r="23" spans="1:7">
      <c r="A23" s="60" t="s">
        <v>848</v>
      </c>
      <c r="B23" s="61" t="s">
        <v>108</v>
      </c>
      <c r="C23" s="63">
        <v>42985</v>
      </c>
      <c r="D23" s="63">
        <v>42985</v>
      </c>
      <c r="E23" s="63">
        <v>27789.88</v>
      </c>
      <c r="F23" s="64">
        <v>0.64700000000000002</v>
      </c>
      <c r="G23" s="50">
        <v>40335</v>
      </c>
    </row>
    <row r="24" spans="1:7">
      <c r="A24" s="60" t="s">
        <v>93</v>
      </c>
      <c r="B24" s="61" t="s">
        <v>109</v>
      </c>
      <c r="C24" s="63">
        <v>60000</v>
      </c>
      <c r="D24" s="63">
        <v>60000</v>
      </c>
      <c r="E24" s="63">
        <v>41097.599999999999</v>
      </c>
      <c r="F24" s="64">
        <v>0.68500000000000005</v>
      </c>
      <c r="G24" s="50">
        <v>60000</v>
      </c>
    </row>
    <row r="25" spans="1:7">
      <c r="A25" s="60" t="s">
        <v>110</v>
      </c>
      <c r="B25" s="61" t="s">
        <v>111</v>
      </c>
      <c r="C25" s="63">
        <v>6000</v>
      </c>
      <c r="D25" s="63">
        <v>6000</v>
      </c>
      <c r="E25" s="63">
        <v>2819.96</v>
      </c>
      <c r="F25" s="64">
        <v>0.47</v>
      </c>
      <c r="G25" s="50">
        <v>6000</v>
      </c>
    </row>
    <row r="26" spans="1:7">
      <c r="A26" s="60" t="s">
        <v>112</v>
      </c>
      <c r="B26" s="61" t="s">
        <v>113</v>
      </c>
      <c r="C26" s="63">
        <v>1500</v>
      </c>
      <c r="D26" s="63">
        <v>1500</v>
      </c>
      <c r="E26" s="63">
        <v>1462.8</v>
      </c>
      <c r="F26" s="64">
        <v>0.97499999999999998</v>
      </c>
      <c r="G26" s="50">
        <v>1500</v>
      </c>
    </row>
    <row r="27" spans="1:7">
      <c r="A27" s="60" t="s">
        <v>114</v>
      </c>
      <c r="B27" s="61" t="s">
        <v>115</v>
      </c>
      <c r="C27" s="63">
        <v>1500</v>
      </c>
      <c r="D27" s="63">
        <v>1500</v>
      </c>
      <c r="E27" s="63">
        <v>1021.89</v>
      </c>
      <c r="F27" s="64">
        <v>0.68100000000000005</v>
      </c>
      <c r="G27" s="50">
        <v>1500</v>
      </c>
    </row>
    <row r="28" spans="1:7">
      <c r="A28" s="60" t="s">
        <v>116</v>
      </c>
      <c r="B28" s="61" t="s">
        <v>117</v>
      </c>
      <c r="C28" s="63">
        <v>1500</v>
      </c>
      <c r="D28" s="63">
        <v>1500</v>
      </c>
      <c r="E28" s="63">
        <v>1224.1600000000001</v>
      </c>
      <c r="F28" s="64">
        <v>0.81599999999999995</v>
      </c>
      <c r="G28" s="50">
        <v>1500</v>
      </c>
    </row>
    <row r="29" spans="1:7">
      <c r="A29" s="60" t="s">
        <v>118</v>
      </c>
      <c r="B29" s="61" t="s">
        <v>119</v>
      </c>
      <c r="C29" s="63">
        <v>1500</v>
      </c>
      <c r="D29" s="63">
        <v>1500</v>
      </c>
      <c r="E29" s="63">
        <v>771.86</v>
      </c>
      <c r="F29" s="64">
        <v>0.51500000000000001</v>
      </c>
      <c r="G29" s="50">
        <v>1500</v>
      </c>
    </row>
    <row r="30" spans="1:7">
      <c r="A30" s="60" t="s">
        <v>97</v>
      </c>
      <c r="B30" s="61" t="s">
        <v>120</v>
      </c>
      <c r="C30" s="63">
        <v>2700</v>
      </c>
      <c r="D30" s="63">
        <v>2700</v>
      </c>
      <c r="E30" s="63">
        <v>1472.92</v>
      </c>
      <c r="F30" s="64">
        <v>0.54600000000000004</v>
      </c>
      <c r="G30" s="50">
        <v>2700</v>
      </c>
    </row>
    <row r="31" spans="1:7">
      <c r="A31" s="60" t="s">
        <v>849</v>
      </c>
      <c r="B31" s="61" t="s">
        <v>121</v>
      </c>
      <c r="C31" s="63">
        <v>35200</v>
      </c>
      <c r="D31" s="63">
        <v>34625</v>
      </c>
      <c r="E31" s="63">
        <v>184.75</v>
      </c>
      <c r="F31" s="64">
        <v>5.0000000000000001E-3</v>
      </c>
      <c r="G31" s="50">
        <v>34625</v>
      </c>
    </row>
    <row r="32" spans="1:7">
      <c r="A32" s="60" t="s">
        <v>123</v>
      </c>
      <c r="B32" s="61" t="s">
        <v>124</v>
      </c>
      <c r="C32" s="63">
        <v>6000</v>
      </c>
      <c r="D32" s="63">
        <v>6475</v>
      </c>
      <c r="E32" s="63">
        <v>6475</v>
      </c>
      <c r="F32" s="64">
        <v>1</v>
      </c>
      <c r="G32" s="50">
        <v>7000</v>
      </c>
    </row>
    <row r="33" spans="1:7">
      <c r="A33" s="60" t="s">
        <v>101</v>
      </c>
      <c r="B33" s="61" t="s">
        <v>125</v>
      </c>
      <c r="C33" s="63">
        <v>3600</v>
      </c>
      <c r="D33" s="63">
        <v>3600</v>
      </c>
      <c r="E33" s="63">
        <v>2624.14</v>
      </c>
      <c r="F33" s="64">
        <v>0.72899999999999998</v>
      </c>
      <c r="G33" s="50">
        <v>4000</v>
      </c>
    </row>
    <row r="34" spans="1:7">
      <c r="A34" s="60" t="s">
        <v>850</v>
      </c>
      <c r="B34" s="61" t="s">
        <v>126</v>
      </c>
      <c r="C34" s="63">
        <v>40768</v>
      </c>
      <c r="D34" s="63">
        <v>40768</v>
      </c>
      <c r="E34" s="63">
        <v>26656</v>
      </c>
      <c r="F34" s="64">
        <v>0.65400000000000003</v>
      </c>
      <c r="G34" s="50">
        <v>47008</v>
      </c>
    </row>
    <row r="35" spans="1:7">
      <c r="A35" s="60" t="s">
        <v>797</v>
      </c>
      <c r="B35" s="61" t="s">
        <v>127</v>
      </c>
      <c r="C35" s="63">
        <v>3120</v>
      </c>
      <c r="D35" s="63">
        <v>3120</v>
      </c>
      <c r="E35" s="63">
        <v>1945.08</v>
      </c>
      <c r="F35" s="64">
        <v>0.623</v>
      </c>
      <c r="G35" s="50">
        <v>3600</v>
      </c>
    </row>
    <row r="36" spans="1:7">
      <c r="A36" s="60" t="s">
        <v>798</v>
      </c>
      <c r="B36" s="61" t="s">
        <v>128</v>
      </c>
      <c r="C36" s="63">
        <v>8760</v>
      </c>
      <c r="D36" s="63">
        <v>8760</v>
      </c>
      <c r="E36" s="63">
        <v>5627.86</v>
      </c>
      <c r="F36" s="64">
        <v>0.64200000000000002</v>
      </c>
      <c r="G36" s="50">
        <v>8465</v>
      </c>
    </row>
    <row r="37" spans="1:7">
      <c r="A37" s="60" t="s">
        <v>129</v>
      </c>
      <c r="B37" s="61" t="s">
        <v>130</v>
      </c>
      <c r="C37" s="63">
        <v>15000</v>
      </c>
      <c r="D37" s="63">
        <v>15000</v>
      </c>
      <c r="E37" s="63">
        <v>10243.540000000001</v>
      </c>
      <c r="F37" s="64">
        <v>0.68300000000000005</v>
      </c>
      <c r="G37" s="50">
        <v>15000</v>
      </c>
    </row>
    <row r="38" spans="1:7">
      <c r="A38" s="60" t="s">
        <v>851</v>
      </c>
      <c r="B38" s="61" t="s">
        <v>131</v>
      </c>
      <c r="C38" s="63">
        <v>1750</v>
      </c>
      <c r="D38" s="63">
        <v>1750</v>
      </c>
      <c r="E38" s="63">
        <v>921.89</v>
      </c>
      <c r="F38" s="64">
        <v>0.52700000000000002</v>
      </c>
      <c r="G38" s="50">
        <v>1750</v>
      </c>
    </row>
    <row r="39" spans="1:7">
      <c r="A39" s="60" t="s">
        <v>799</v>
      </c>
      <c r="B39" s="61" t="s">
        <v>132</v>
      </c>
      <c r="C39" s="63">
        <v>2000</v>
      </c>
      <c r="D39" s="63">
        <v>2000</v>
      </c>
      <c r="E39" s="63">
        <v>649.20000000000005</v>
      </c>
      <c r="F39" s="64">
        <v>0.32500000000000001</v>
      </c>
      <c r="G39" s="50">
        <v>2000</v>
      </c>
    </row>
    <row r="40" spans="1:7">
      <c r="A40" s="66" t="s">
        <v>133</v>
      </c>
      <c r="B40" s="67" t="s">
        <v>134</v>
      </c>
      <c r="C40" s="68">
        <v>500</v>
      </c>
      <c r="D40" s="68">
        <v>500</v>
      </c>
      <c r="E40" s="68">
        <v>0</v>
      </c>
      <c r="F40" s="69">
        <v>0</v>
      </c>
      <c r="G40" s="59">
        <v>500</v>
      </c>
    </row>
    <row r="41" spans="1:7">
      <c r="A41" s="71" t="s">
        <v>852</v>
      </c>
      <c r="B41" s="70" t="s">
        <v>135</v>
      </c>
      <c r="C41" s="51">
        <f>SUM(C20:C40)</f>
        <v>439917</v>
      </c>
      <c r="D41" s="51">
        <f t="shared" ref="D41:E41" si="2">SUM(D20:D40)</f>
        <v>439817</v>
      </c>
      <c r="E41" s="51">
        <f t="shared" si="2"/>
        <v>271925.21000000002</v>
      </c>
      <c r="F41" s="77">
        <v>0.61799999999999999</v>
      </c>
      <c r="G41" s="51">
        <f t="shared" ref="G41" si="3">SUM(G20:G40)</f>
        <v>470357</v>
      </c>
    </row>
    <row r="42" spans="1:7">
      <c r="A42" s="73"/>
      <c r="B42" s="74"/>
      <c r="C42" s="75"/>
      <c r="D42" s="76"/>
      <c r="E42" s="76"/>
      <c r="F42" s="73"/>
      <c r="G42" s="78"/>
    </row>
    <row r="43" spans="1:7">
      <c r="A43" s="60" t="s">
        <v>136</v>
      </c>
      <c r="B43" s="61" t="s">
        <v>137</v>
      </c>
      <c r="C43" s="63">
        <v>4155</v>
      </c>
      <c r="D43" s="63">
        <v>4155</v>
      </c>
      <c r="E43" s="63">
        <v>2615.4499999999998</v>
      </c>
      <c r="F43" s="64">
        <v>0.63</v>
      </c>
      <c r="G43" s="50">
        <v>4155</v>
      </c>
    </row>
    <row r="44" spans="1:7">
      <c r="A44" s="60" t="s">
        <v>138</v>
      </c>
      <c r="B44" s="61" t="s">
        <v>139</v>
      </c>
      <c r="C44" s="63">
        <v>23100</v>
      </c>
      <c r="D44" s="63">
        <v>23100</v>
      </c>
      <c r="E44" s="63">
        <v>18872.98</v>
      </c>
      <c r="F44" s="64">
        <v>0.81699999999999995</v>
      </c>
      <c r="G44" s="50">
        <f>25175</f>
        <v>25175</v>
      </c>
    </row>
    <row r="45" spans="1:7">
      <c r="A45" s="60" t="s">
        <v>140</v>
      </c>
      <c r="B45" s="61" t="s">
        <v>141</v>
      </c>
      <c r="C45" s="63">
        <v>14500</v>
      </c>
      <c r="D45" s="63">
        <v>14500</v>
      </c>
      <c r="E45" s="63">
        <v>11040.2</v>
      </c>
      <c r="F45" s="64">
        <v>0.76100000000000001</v>
      </c>
      <c r="G45" s="50">
        <v>14600</v>
      </c>
    </row>
    <row r="46" spans="1:7">
      <c r="A46" s="60" t="s">
        <v>90</v>
      </c>
      <c r="B46" s="61" t="s">
        <v>142</v>
      </c>
      <c r="C46" s="63">
        <v>320</v>
      </c>
      <c r="D46" s="63">
        <v>320</v>
      </c>
      <c r="E46" s="63">
        <v>189.62</v>
      </c>
      <c r="F46" s="64">
        <v>0.59299999999999997</v>
      </c>
      <c r="G46" s="50">
        <v>320</v>
      </c>
    </row>
    <row r="47" spans="1:7">
      <c r="A47" s="60" t="s">
        <v>848</v>
      </c>
      <c r="B47" s="61" t="s">
        <v>143</v>
      </c>
      <c r="C47" s="63">
        <v>895</v>
      </c>
      <c r="D47" s="63">
        <v>895</v>
      </c>
      <c r="E47" s="63">
        <v>552.21</v>
      </c>
      <c r="F47" s="64">
        <v>0.61699999999999999</v>
      </c>
      <c r="G47" s="50">
        <v>895</v>
      </c>
    </row>
    <row r="48" spans="1:7">
      <c r="A48" s="60" t="s">
        <v>93</v>
      </c>
      <c r="B48" s="61" t="s">
        <v>144</v>
      </c>
      <c r="C48" s="63">
        <v>15000</v>
      </c>
      <c r="D48" s="63">
        <v>15000</v>
      </c>
      <c r="E48" s="63">
        <v>10064</v>
      </c>
      <c r="F48" s="64">
        <v>0.67100000000000004</v>
      </c>
      <c r="G48" s="50">
        <v>15000</v>
      </c>
    </row>
    <row r="49" spans="1:7">
      <c r="A49" s="60" t="s">
        <v>145</v>
      </c>
      <c r="B49" s="61" t="s">
        <v>146</v>
      </c>
      <c r="C49" s="63">
        <v>3000</v>
      </c>
      <c r="D49" s="63">
        <v>3000</v>
      </c>
      <c r="E49" s="63">
        <v>1501.59</v>
      </c>
      <c r="F49" s="64">
        <v>0.501</v>
      </c>
      <c r="G49" s="50">
        <v>3000</v>
      </c>
    </row>
    <row r="50" spans="1:7">
      <c r="A50" s="60" t="s">
        <v>97</v>
      </c>
      <c r="B50" s="61" t="s">
        <v>786</v>
      </c>
      <c r="C50" s="63">
        <v>100</v>
      </c>
      <c r="D50" s="63">
        <v>100</v>
      </c>
      <c r="E50" s="63">
        <v>0</v>
      </c>
      <c r="F50" s="64">
        <v>0</v>
      </c>
      <c r="G50" s="50">
        <v>100</v>
      </c>
    </row>
    <row r="51" spans="1:7">
      <c r="A51" s="60" t="s">
        <v>147</v>
      </c>
      <c r="B51" s="61" t="s">
        <v>148</v>
      </c>
      <c r="C51" s="63">
        <v>300</v>
      </c>
      <c r="D51" s="63">
        <v>300</v>
      </c>
      <c r="E51" s="63">
        <v>160.1</v>
      </c>
      <c r="F51" s="64">
        <v>0.53400000000000003</v>
      </c>
      <c r="G51" s="50">
        <v>300</v>
      </c>
    </row>
    <row r="52" spans="1:7">
      <c r="A52" s="60" t="s">
        <v>853</v>
      </c>
      <c r="B52" s="61" t="s">
        <v>149</v>
      </c>
      <c r="C52" s="63">
        <v>700</v>
      </c>
      <c r="D52" s="63">
        <v>700</v>
      </c>
      <c r="E52" s="63">
        <v>479.91</v>
      </c>
      <c r="F52" s="64">
        <v>0.68600000000000005</v>
      </c>
      <c r="G52" s="50">
        <v>550</v>
      </c>
    </row>
    <row r="53" spans="1:7">
      <c r="A53" s="60" t="s">
        <v>150</v>
      </c>
      <c r="B53" s="61" t="s">
        <v>151</v>
      </c>
      <c r="C53" s="63">
        <v>150</v>
      </c>
      <c r="D53" s="63">
        <v>150</v>
      </c>
      <c r="E53" s="63">
        <v>0</v>
      </c>
      <c r="F53" s="64">
        <v>0</v>
      </c>
      <c r="G53" s="50">
        <v>150</v>
      </c>
    </row>
    <row r="54" spans="1:7">
      <c r="A54" s="60" t="s">
        <v>152</v>
      </c>
      <c r="B54" s="61" t="s">
        <v>153</v>
      </c>
      <c r="C54" s="63">
        <v>1000</v>
      </c>
      <c r="D54" s="63">
        <v>1000</v>
      </c>
      <c r="E54" s="63">
        <v>0</v>
      </c>
      <c r="F54" s="64">
        <v>0</v>
      </c>
      <c r="G54" s="50">
        <v>1000</v>
      </c>
    </row>
    <row r="55" spans="1:7">
      <c r="A55" s="60" t="s">
        <v>154</v>
      </c>
      <c r="B55" s="61" t="s">
        <v>155</v>
      </c>
      <c r="C55" s="63">
        <v>1000</v>
      </c>
      <c r="D55" s="63">
        <v>1000</v>
      </c>
      <c r="E55" s="63">
        <v>0</v>
      </c>
      <c r="F55" s="64">
        <v>0</v>
      </c>
      <c r="G55" s="50">
        <v>1000</v>
      </c>
    </row>
    <row r="56" spans="1:7">
      <c r="A56" s="60" t="s">
        <v>156</v>
      </c>
      <c r="B56" s="61" t="s">
        <v>157</v>
      </c>
      <c r="C56" s="63">
        <v>10000</v>
      </c>
      <c r="D56" s="63">
        <v>16000</v>
      </c>
      <c r="E56" s="63">
        <v>13435.58</v>
      </c>
      <c r="F56" s="64">
        <v>0.84</v>
      </c>
      <c r="G56" s="50">
        <v>20000</v>
      </c>
    </row>
    <row r="57" spans="1:7">
      <c r="A57" s="60" t="s">
        <v>158</v>
      </c>
      <c r="B57" s="61" t="s">
        <v>159</v>
      </c>
      <c r="C57" s="63">
        <v>8000</v>
      </c>
      <c r="D57" s="63">
        <v>7325</v>
      </c>
      <c r="E57" s="63">
        <v>3000</v>
      </c>
      <c r="F57" s="64">
        <v>0.41</v>
      </c>
      <c r="G57" s="50">
        <v>8000</v>
      </c>
    </row>
    <row r="58" spans="1:7">
      <c r="A58" s="60" t="s">
        <v>160</v>
      </c>
      <c r="B58" s="61" t="s">
        <v>161</v>
      </c>
      <c r="C58" s="63">
        <v>2500</v>
      </c>
      <c r="D58" s="63">
        <v>2500</v>
      </c>
      <c r="E58" s="63">
        <v>0</v>
      </c>
      <c r="F58" s="64">
        <v>0</v>
      </c>
      <c r="G58" s="50">
        <v>2500</v>
      </c>
    </row>
    <row r="59" spans="1:7">
      <c r="A59" s="60" t="s">
        <v>162</v>
      </c>
      <c r="B59" s="61" t="s">
        <v>163</v>
      </c>
      <c r="C59" s="63">
        <v>0</v>
      </c>
      <c r="D59" s="63">
        <v>675</v>
      </c>
      <c r="E59" s="63">
        <v>672.3</v>
      </c>
      <c r="F59" s="64">
        <v>0.996</v>
      </c>
      <c r="G59" s="50">
        <v>1000</v>
      </c>
    </row>
    <row r="60" spans="1:7">
      <c r="A60" s="66" t="s">
        <v>101</v>
      </c>
      <c r="B60" s="67" t="s">
        <v>164</v>
      </c>
      <c r="C60" s="68">
        <v>600</v>
      </c>
      <c r="D60" s="68">
        <v>600</v>
      </c>
      <c r="E60" s="68">
        <v>174.06</v>
      </c>
      <c r="F60" s="69">
        <v>0.28999999999999998</v>
      </c>
      <c r="G60" s="72">
        <v>600</v>
      </c>
    </row>
    <row r="61" spans="1:7">
      <c r="A61" s="71" t="s">
        <v>835</v>
      </c>
      <c r="B61" s="70" t="s">
        <v>165</v>
      </c>
      <c r="C61" s="51">
        <f>SUM(C42:C60)</f>
        <v>85320</v>
      </c>
      <c r="D61" s="51">
        <f t="shared" ref="D61:E61" si="4">SUM(D42:D60)</f>
        <v>91320</v>
      </c>
      <c r="E61" s="51">
        <f t="shared" si="4"/>
        <v>62758</v>
      </c>
      <c r="F61" s="77">
        <v>0.68700000000000006</v>
      </c>
      <c r="G61" s="51">
        <f t="shared" ref="G61" si="5">SUM(G42:G60)</f>
        <v>98345</v>
      </c>
    </row>
    <row r="62" spans="1:7">
      <c r="A62" s="73"/>
      <c r="B62" s="74"/>
      <c r="C62" s="75"/>
      <c r="D62" s="76"/>
      <c r="E62" s="76"/>
      <c r="F62" s="73"/>
      <c r="G62" s="78"/>
    </row>
    <row r="63" spans="1:7">
      <c r="A63" s="60" t="s">
        <v>854</v>
      </c>
      <c r="B63" s="61" t="s">
        <v>166</v>
      </c>
      <c r="C63" s="38">
        <v>40000</v>
      </c>
      <c r="D63" s="63">
        <v>40000</v>
      </c>
      <c r="E63" s="63">
        <v>31777.64</v>
      </c>
      <c r="F63" s="64">
        <v>0.79400000000000004</v>
      </c>
      <c r="G63" s="50">
        <v>40000</v>
      </c>
    </row>
    <row r="64" spans="1:7">
      <c r="A64" s="66" t="s">
        <v>101</v>
      </c>
      <c r="B64" s="67" t="s">
        <v>800</v>
      </c>
      <c r="C64" s="59">
        <v>324</v>
      </c>
      <c r="D64" s="68">
        <v>324</v>
      </c>
      <c r="E64" s="68">
        <v>211.03</v>
      </c>
      <c r="F64" s="69">
        <v>0.65100000000000002</v>
      </c>
      <c r="G64" s="72">
        <v>324</v>
      </c>
    </row>
    <row r="65" spans="1:7">
      <c r="A65" s="71" t="s">
        <v>167</v>
      </c>
      <c r="B65" s="70" t="s">
        <v>168</v>
      </c>
      <c r="C65" s="51">
        <f>SUM(C62:C64)</f>
        <v>40324</v>
      </c>
      <c r="D65" s="51">
        <f t="shared" ref="D65:E65" si="6">SUM(D62:D64)</f>
        <v>40324</v>
      </c>
      <c r="E65" s="51">
        <f t="shared" si="6"/>
        <v>31988.67</v>
      </c>
      <c r="F65" s="77">
        <v>0.79300000000000004</v>
      </c>
      <c r="G65" s="51">
        <f t="shared" ref="G65" si="7">SUM(G62:G64)</f>
        <v>40324</v>
      </c>
    </row>
    <row r="66" spans="1:7">
      <c r="A66" s="73"/>
      <c r="B66" s="74"/>
      <c r="C66" s="75"/>
      <c r="D66" s="76"/>
      <c r="E66" s="76"/>
      <c r="F66" s="73"/>
      <c r="G66" s="78"/>
    </row>
    <row r="67" spans="1:7">
      <c r="A67" s="60" t="s">
        <v>855</v>
      </c>
      <c r="B67" s="61" t="s">
        <v>169</v>
      </c>
      <c r="C67" s="63">
        <v>1200</v>
      </c>
      <c r="D67" s="63">
        <v>1200</v>
      </c>
      <c r="E67" s="63">
        <v>830.7</v>
      </c>
      <c r="F67" s="64">
        <v>0.69199999999999995</v>
      </c>
      <c r="G67" s="38">
        <v>1200</v>
      </c>
    </row>
    <row r="68" spans="1:7">
      <c r="A68" s="60" t="s">
        <v>170</v>
      </c>
      <c r="B68" s="61" t="s">
        <v>171</v>
      </c>
      <c r="C68" s="63">
        <v>42494</v>
      </c>
      <c r="D68" s="63">
        <v>42494</v>
      </c>
      <c r="E68" s="63">
        <v>27784.799999999999</v>
      </c>
      <c r="F68" s="64">
        <v>0.65400000000000003</v>
      </c>
      <c r="G68" s="50">
        <v>48735</v>
      </c>
    </row>
    <row r="69" spans="1:7">
      <c r="A69" s="60" t="s">
        <v>172</v>
      </c>
      <c r="B69" s="61" t="s">
        <v>173</v>
      </c>
      <c r="C69" s="63">
        <v>0</v>
      </c>
      <c r="D69" s="63">
        <v>0</v>
      </c>
      <c r="E69" s="63">
        <v>0</v>
      </c>
      <c r="F69" s="64">
        <v>0</v>
      </c>
      <c r="G69" s="50"/>
    </row>
    <row r="70" spans="1:7">
      <c r="A70" s="60" t="s">
        <v>90</v>
      </c>
      <c r="B70" s="61" t="s">
        <v>174</v>
      </c>
      <c r="C70" s="63">
        <v>3345</v>
      </c>
      <c r="D70" s="63">
        <v>3345</v>
      </c>
      <c r="E70" s="63">
        <v>2076.06</v>
      </c>
      <c r="F70" s="64">
        <v>0.621</v>
      </c>
      <c r="G70" s="50">
        <v>3820</v>
      </c>
    </row>
    <row r="71" spans="1:7">
      <c r="A71" s="60" t="s">
        <v>848</v>
      </c>
      <c r="B71" s="61" t="s">
        <v>175</v>
      </c>
      <c r="C71" s="63">
        <v>9390</v>
      </c>
      <c r="D71" s="63">
        <v>9390</v>
      </c>
      <c r="E71" s="63">
        <v>6041.77</v>
      </c>
      <c r="F71" s="64">
        <v>0.64300000000000002</v>
      </c>
      <c r="G71" s="50">
        <v>8990</v>
      </c>
    </row>
    <row r="72" spans="1:7">
      <c r="A72" s="60" t="s">
        <v>93</v>
      </c>
      <c r="B72" s="61" t="s">
        <v>176</v>
      </c>
      <c r="C72" s="63">
        <v>15000</v>
      </c>
      <c r="D72" s="63">
        <v>15000</v>
      </c>
      <c r="E72" s="63">
        <v>10237.280000000001</v>
      </c>
      <c r="F72" s="64">
        <v>0.68300000000000005</v>
      </c>
      <c r="G72" s="50">
        <v>15000</v>
      </c>
    </row>
    <row r="73" spans="1:7">
      <c r="A73" s="60" t="s">
        <v>801</v>
      </c>
      <c r="B73" s="61" t="s">
        <v>177</v>
      </c>
      <c r="C73" s="63">
        <v>1000</v>
      </c>
      <c r="D73" s="63">
        <v>1000</v>
      </c>
      <c r="E73" s="63">
        <v>0</v>
      </c>
      <c r="F73" s="64">
        <v>0</v>
      </c>
      <c r="G73" s="50">
        <v>1000</v>
      </c>
    </row>
    <row r="74" spans="1:7">
      <c r="A74" s="60" t="s">
        <v>145</v>
      </c>
      <c r="B74" s="61" t="s">
        <v>178</v>
      </c>
      <c r="C74" s="63">
        <v>0</v>
      </c>
      <c r="D74" s="63">
        <v>0</v>
      </c>
      <c r="E74" s="63">
        <v>0</v>
      </c>
      <c r="F74" s="64">
        <v>0</v>
      </c>
      <c r="G74" s="50"/>
    </row>
    <row r="75" spans="1:7">
      <c r="A75" s="60" t="s">
        <v>97</v>
      </c>
      <c r="B75" s="61" t="s">
        <v>179</v>
      </c>
      <c r="C75" s="63">
        <v>600</v>
      </c>
      <c r="D75" s="63">
        <v>600</v>
      </c>
      <c r="E75" s="63">
        <v>0</v>
      </c>
      <c r="F75" s="64">
        <v>0</v>
      </c>
      <c r="G75" s="50">
        <v>600</v>
      </c>
    </row>
    <row r="76" spans="1:7">
      <c r="A76" s="60" t="s">
        <v>180</v>
      </c>
      <c r="B76" s="61" t="s">
        <v>181</v>
      </c>
      <c r="C76" s="63">
        <v>0</v>
      </c>
      <c r="D76" s="63">
        <v>0</v>
      </c>
      <c r="E76" s="63">
        <v>0</v>
      </c>
      <c r="F76" s="64">
        <v>0</v>
      </c>
      <c r="G76" s="50"/>
    </row>
    <row r="77" spans="1:7">
      <c r="A77" s="60" t="s">
        <v>182</v>
      </c>
      <c r="B77" s="61" t="s">
        <v>183</v>
      </c>
      <c r="C77" s="63">
        <v>5000</v>
      </c>
      <c r="D77" s="63">
        <v>5000</v>
      </c>
      <c r="E77" s="63">
        <v>2978.87</v>
      </c>
      <c r="F77" s="64">
        <v>0.59599999999999997</v>
      </c>
      <c r="G77" s="50">
        <v>5000</v>
      </c>
    </row>
    <row r="78" spans="1:7">
      <c r="A78" s="60" t="s">
        <v>184</v>
      </c>
      <c r="B78" s="61" t="s">
        <v>185</v>
      </c>
      <c r="C78" s="63">
        <v>6000</v>
      </c>
      <c r="D78" s="63">
        <v>6000</v>
      </c>
      <c r="E78" s="63">
        <v>4625</v>
      </c>
      <c r="F78" s="64">
        <v>0.77100000000000002</v>
      </c>
      <c r="G78" s="50">
        <v>6000</v>
      </c>
    </row>
    <row r="79" spans="1:7">
      <c r="A79" s="60" t="s">
        <v>186</v>
      </c>
      <c r="B79" s="61" t="s">
        <v>187</v>
      </c>
      <c r="C79" s="63">
        <v>4500</v>
      </c>
      <c r="D79" s="63">
        <v>6500</v>
      </c>
      <c r="E79" s="63">
        <v>5850</v>
      </c>
      <c r="F79" s="64">
        <v>0.9</v>
      </c>
      <c r="G79" s="50">
        <v>6500</v>
      </c>
    </row>
    <row r="80" spans="1:7">
      <c r="A80" s="60" t="s">
        <v>188</v>
      </c>
      <c r="B80" s="61" t="s">
        <v>189</v>
      </c>
      <c r="C80" s="63">
        <v>3000</v>
      </c>
      <c r="D80" s="63">
        <v>3000</v>
      </c>
      <c r="E80" s="63">
        <v>0</v>
      </c>
      <c r="F80" s="64">
        <v>0</v>
      </c>
      <c r="G80" s="50">
        <v>3000</v>
      </c>
    </row>
    <row r="81" spans="1:7">
      <c r="A81" s="66" t="s">
        <v>158</v>
      </c>
      <c r="B81" s="67" t="s">
        <v>190</v>
      </c>
      <c r="C81" s="68">
        <v>1500</v>
      </c>
      <c r="D81" s="68">
        <v>1500</v>
      </c>
      <c r="E81" s="68">
        <v>0</v>
      </c>
      <c r="F81" s="69">
        <v>0</v>
      </c>
      <c r="G81" s="72">
        <v>1500</v>
      </c>
    </row>
    <row r="82" spans="1:7">
      <c r="A82" s="71" t="s">
        <v>191</v>
      </c>
      <c r="B82" s="70" t="s">
        <v>192</v>
      </c>
      <c r="C82" s="51">
        <f>SUM(C66:C81)</f>
        <v>93029</v>
      </c>
      <c r="D82" s="51">
        <f t="shared" ref="D82:E82" si="8">SUM(D66:D81)</f>
        <v>95029</v>
      </c>
      <c r="E82" s="51">
        <f t="shared" si="8"/>
        <v>60424.480000000003</v>
      </c>
      <c r="F82" s="77">
        <v>0.63600000000000001</v>
      </c>
      <c r="G82" s="51">
        <f t="shared" ref="G82" si="9">SUM(G66:G81)</f>
        <v>101345</v>
      </c>
    </row>
    <row r="83" spans="1:7">
      <c r="A83" s="73"/>
      <c r="B83" s="74"/>
      <c r="C83" s="75"/>
      <c r="D83" s="76"/>
      <c r="E83" s="76"/>
      <c r="F83" s="79"/>
      <c r="G83" s="78"/>
    </row>
    <row r="84" spans="1:7">
      <c r="A84" s="60" t="s">
        <v>193</v>
      </c>
      <c r="B84" s="61" t="s">
        <v>194</v>
      </c>
      <c r="C84" s="63">
        <v>60799</v>
      </c>
      <c r="D84" s="63">
        <v>60799</v>
      </c>
      <c r="E84" s="63">
        <v>39752.800000000003</v>
      </c>
      <c r="F84" s="64">
        <v>0.65400000000000003</v>
      </c>
      <c r="G84" s="38">
        <v>66799</v>
      </c>
    </row>
    <row r="85" spans="1:7">
      <c r="A85" s="60" t="s">
        <v>195</v>
      </c>
      <c r="B85" s="61" t="s">
        <v>196</v>
      </c>
      <c r="C85" s="63">
        <v>113214</v>
      </c>
      <c r="D85" s="63">
        <v>113214</v>
      </c>
      <c r="E85" s="63">
        <v>74024.800000000003</v>
      </c>
      <c r="F85" s="64">
        <v>0.65400000000000003</v>
      </c>
      <c r="G85" s="50">
        <v>131940</v>
      </c>
    </row>
    <row r="86" spans="1:7">
      <c r="A86" s="60" t="s">
        <v>197</v>
      </c>
      <c r="B86" s="61" t="s">
        <v>198</v>
      </c>
      <c r="C86" s="63">
        <v>0</v>
      </c>
      <c r="D86" s="63">
        <v>2172</v>
      </c>
      <c r="E86" s="63">
        <v>2172</v>
      </c>
      <c r="F86" s="64">
        <v>1</v>
      </c>
      <c r="G86" s="50"/>
    </row>
    <row r="87" spans="1:7">
      <c r="A87" s="60" t="s">
        <v>199</v>
      </c>
      <c r="B87" s="61" t="s">
        <v>200</v>
      </c>
      <c r="C87" s="63">
        <v>0</v>
      </c>
      <c r="D87" s="63">
        <v>0</v>
      </c>
      <c r="E87" s="63">
        <v>0</v>
      </c>
      <c r="F87" s="64">
        <v>0</v>
      </c>
      <c r="G87" s="50"/>
    </row>
    <row r="88" spans="1:7">
      <c r="A88" s="60" t="s">
        <v>90</v>
      </c>
      <c r="B88" s="61" t="s">
        <v>201</v>
      </c>
      <c r="C88" s="63">
        <v>13315</v>
      </c>
      <c r="D88" s="63">
        <v>13470</v>
      </c>
      <c r="E88" s="63">
        <v>8722.2800000000007</v>
      </c>
      <c r="F88" s="64">
        <v>0.64800000000000002</v>
      </c>
      <c r="G88" s="50">
        <v>15205</v>
      </c>
    </row>
    <row r="89" spans="1:7">
      <c r="A89" s="60" t="s">
        <v>848</v>
      </c>
      <c r="B89" s="61" t="s">
        <v>202</v>
      </c>
      <c r="C89" s="63">
        <v>37380</v>
      </c>
      <c r="D89" s="63">
        <v>37380</v>
      </c>
      <c r="E89" s="63">
        <v>24021.88</v>
      </c>
      <c r="F89" s="64">
        <v>0.64300000000000002</v>
      </c>
      <c r="G89" s="50">
        <v>35775</v>
      </c>
    </row>
    <row r="90" spans="1:7">
      <c r="A90" s="60" t="s">
        <v>93</v>
      </c>
      <c r="B90" s="61" t="s">
        <v>203</v>
      </c>
      <c r="C90" s="63">
        <v>60000</v>
      </c>
      <c r="D90" s="63">
        <v>60000</v>
      </c>
      <c r="E90" s="63">
        <v>40990.879999999997</v>
      </c>
      <c r="F90" s="64">
        <v>0.68300000000000005</v>
      </c>
      <c r="G90" s="50">
        <v>60000</v>
      </c>
    </row>
    <row r="91" spans="1:7">
      <c r="A91" s="60" t="s">
        <v>95</v>
      </c>
      <c r="B91" s="61" t="s">
        <v>204</v>
      </c>
      <c r="C91" s="63">
        <v>8250</v>
      </c>
      <c r="D91" s="63">
        <v>8250</v>
      </c>
      <c r="E91" s="63">
        <v>2229.61</v>
      </c>
      <c r="F91" s="64">
        <v>0.27</v>
      </c>
      <c r="G91" s="50">
        <v>8250</v>
      </c>
    </row>
    <row r="92" spans="1:7">
      <c r="A92" s="60" t="s">
        <v>97</v>
      </c>
      <c r="B92" s="61" t="s">
        <v>205</v>
      </c>
      <c r="C92" s="63">
        <v>11000</v>
      </c>
      <c r="D92" s="63">
        <v>11000</v>
      </c>
      <c r="E92" s="63">
        <v>9099.76</v>
      </c>
      <c r="F92" s="64">
        <v>0.82699999999999996</v>
      </c>
      <c r="G92" s="50">
        <v>14000</v>
      </c>
    </row>
    <row r="93" spans="1:7">
      <c r="A93" s="60" t="s">
        <v>206</v>
      </c>
      <c r="B93" s="61" t="s">
        <v>207</v>
      </c>
      <c r="C93" s="63">
        <v>17000</v>
      </c>
      <c r="D93" s="63">
        <v>17000</v>
      </c>
      <c r="E93" s="63">
        <v>7376.35</v>
      </c>
      <c r="F93" s="64">
        <v>0.434</v>
      </c>
      <c r="G93" s="50">
        <v>17000</v>
      </c>
    </row>
    <row r="94" spans="1:7">
      <c r="A94" s="60" t="s">
        <v>802</v>
      </c>
      <c r="B94" s="61" t="s">
        <v>208</v>
      </c>
      <c r="C94" s="63">
        <v>0</v>
      </c>
      <c r="D94" s="63">
        <v>0</v>
      </c>
      <c r="E94" s="63">
        <v>0</v>
      </c>
      <c r="F94" s="64">
        <v>0</v>
      </c>
      <c r="G94" s="50"/>
    </row>
    <row r="95" spans="1:7">
      <c r="A95" s="60" t="s">
        <v>99</v>
      </c>
      <c r="B95" s="61" t="s">
        <v>209</v>
      </c>
      <c r="C95" s="63">
        <v>0</v>
      </c>
      <c r="D95" s="63">
        <v>0</v>
      </c>
      <c r="E95" s="63">
        <v>0</v>
      </c>
      <c r="F95" s="64">
        <v>0</v>
      </c>
      <c r="G95" s="50"/>
    </row>
    <row r="96" spans="1:7">
      <c r="A96" s="60" t="s">
        <v>210</v>
      </c>
      <c r="B96" s="61" t="s">
        <v>211</v>
      </c>
      <c r="C96" s="63">
        <v>4900</v>
      </c>
      <c r="D96" s="63">
        <v>4900</v>
      </c>
      <c r="E96" s="63">
        <v>3251.12</v>
      </c>
      <c r="F96" s="64">
        <v>0.66400000000000003</v>
      </c>
      <c r="G96" s="50">
        <v>4900</v>
      </c>
    </row>
    <row r="97" spans="1:7">
      <c r="A97" s="60" t="s">
        <v>212</v>
      </c>
      <c r="B97" s="61" t="s">
        <v>213</v>
      </c>
      <c r="C97" s="63">
        <v>30120</v>
      </c>
      <c r="D97" s="63">
        <v>30120</v>
      </c>
      <c r="E97" s="63">
        <v>15465</v>
      </c>
      <c r="F97" s="64">
        <v>0.51300000000000001</v>
      </c>
      <c r="G97" s="50">
        <v>32520</v>
      </c>
    </row>
    <row r="98" spans="1:7">
      <c r="A98" s="60" t="s">
        <v>803</v>
      </c>
      <c r="B98" s="61" t="s">
        <v>214</v>
      </c>
      <c r="C98" s="63">
        <v>2250</v>
      </c>
      <c r="D98" s="63">
        <v>2250</v>
      </c>
      <c r="E98" s="63">
        <v>0</v>
      </c>
      <c r="F98" s="64">
        <v>0</v>
      </c>
      <c r="G98" s="50">
        <v>2250</v>
      </c>
    </row>
    <row r="99" spans="1:7">
      <c r="A99" s="60" t="s">
        <v>101</v>
      </c>
      <c r="B99" s="61" t="s">
        <v>215</v>
      </c>
      <c r="C99" s="63">
        <v>2400</v>
      </c>
      <c r="D99" s="63">
        <v>2400</v>
      </c>
      <c r="E99" s="63">
        <v>1119.69</v>
      </c>
      <c r="F99" s="64">
        <v>0.46700000000000003</v>
      </c>
      <c r="G99" s="50">
        <v>2400</v>
      </c>
    </row>
    <row r="100" spans="1:7">
      <c r="A100" s="71" t="s">
        <v>804</v>
      </c>
      <c r="B100" s="70" t="s">
        <v>217</v>
      </c>
      <c r="C100" s="51">
        <f>SUM(C83:C99)</f>
        <v>360628</v>
      </c>
      <c r="D100" s="51">
        <f t="shared" ref="D100:E100" si="10">SUM(D83:D99)</f>
        <v>362955</v>
      </c>
      <c r="E100" s="51">
        <f t="shared" si="10"/>
        <v>228226.17</v>
      </c>
      <c r="F100" s="77">
        <v>0.629</v>
      </c>
      <c r="G100" s="51">
        <f t="shared" ref="G100" si="11">SUM(G83:G99)</f>
        <v>391039</v>
      </c>
    </row>
    <row r="101" spans="1:7">
      <c r="A101" s="73"/>
      <c r="B101" s="74"/>
      <c r="C101" s="75"/>
      <c r="D101" s="76"/>
      <c r="E101" s="76"/>
      <c r="F101" s="73"/>
      <c r="G101" s="78"/>
    </row>
    <row r="102" spans="1:7">
      <c r="A102" s="60" t="s">
        <v>218</v>
      </c>
      <c r="B102" s="61" t="s">
        <v>219</v>
      </c>
      <c r="C102" s="63">
        <v>60799</v>
      </c>
      <c r="D102" s="63">
        <v>60799</v>
      </c>
      <c r="E102" s="63">
        <v>39752.800000000003</v>
      </c>
      <c r="F102" s="64">
        <v>0.65400000000000003</v>
      </c>
      <c r="G102" s="38">
        <v>66799</v>
      </c>
    </row>
    <row r="103" spans="1:7">
      <c r="A103" s="60" t="s">
        <v>88</v>
      </c>
      <c r="B103" s="61" t="s">
        <v>220</v>
      </c>
      <c r="C103" s="63">
        <v>31250</v>
      </c>
      <c r="D103" s="63">
        <v>31250</v>
      </c>
      <c r="E103" s="63">
        <v>22884.720000000001</v>
      </c>
      <c r="F103" s="64">
        <v>0.73199999999999998</v>
      </c>
      <c r="G103" s="50">
        <v>35000</v>
      </c>
    </row>
    <row r="104" spans="1:7">
      <c r="A104" s="60" t="s">
        <v>90</v>
      </c>
      <c r="B104" s="61" t="s">
        <v>221</v>
      </c>
      <c r="C104" s="63">
        <v>7045</v>
      </c>
      <c r="D104" s="63">
        <v>7045</v>
      </c>
      <c r="E104" s="63">
        <v>4726.51</v>
      </c>
      <c r="F104" s="64">
        <v>0.67100000000000004</v>
      </c>
      <c r="G104" s="50">
        <v>7790</v>
      </c>
    </row>
    <row r="105" spans="1:7">
      <c r="A105" s="60" t="s">
        <v>848</v>
      </c>
      <c r="B105" s="61" t="s">
        <v>222</v>
      </c>
      <c r="C105" s="63">
        <v>19775</v>
      </c>
      <c r="D105" s="63">
        <v>19775</v>
      </c>
      <c r="E105" s="63">
        <v>13224.65</v>
      </c>
      <c r="F105" s="64">
        <v>0.66900000000000004</v>
      </c>
      <c r="G105" s="50">
        <v>18325</v>
      </c>
    </row>
    <row r="106" spans="1:7">
      <c r="A106" s="60" t="s">
        <v>93</v>
      </c>
      <c r="B106" s="61" t="s">
        <v>223</v>
      </c>
      <c r="C106" s="63">
        <v>15000</v>
      </c>
      <c r="D106" s="63">
        <v>15000</v>
      </c>
      <c r="E106" s="63">
        <v>10332.34</v>
      </c>
      <c r="F106" s="64">
        <v>0.68899999999999995</v>
      </c>
      <c r="G106" s="50">
        <v>15000</v>
      </c>
    </row>
    <row r="107" spans="1:7">
      <c r="A107" s="60" t="s">
        <v>95</v>
      </c>
      <c r="B107" s="61" t="s">
        <v>224</v>
      </c>
      <c r="C107" s="63">
        <v>1250</v>
      </c>
      <c r="D107" s="63">
        <v>2055</v>
      </c>
      <c r="E107" s="63">
        <v>2054.9699999999998</v>
      </c>
      <c r="F107" s="64">
        <v>1</v>
      </c>
      <c r="G107" s="50">
        <v>2000</v>
      </c>
    </row>
    <row r="108" spans="1:7">
      <c r="A108" s="60" t="s">
        <v>225</v>
      </c>
      <c r="B108" s="61" t="s">
        <v>226</v>
      </c>
      <c r="C108" s="63">
        <v>1580</v>
      </c>
      <c r="D108" s="63">
        <v>1580</v>
      </c>
      <c r="E108" s="63">
        <v>1387.49</v>
      </c>
      <c r="F108" s="64">
        <v>0.878</v>
      </c>
      <c r="G108" s="50">
        <v>1580</v>
      </c>
    </row>
    <row r="109" spans="1:7">
      <c r="A109" s="60" t="s">
        <v>97</v>
      </c>
      <c r="B109" s="61" t="s">
        <v>227</v>
      </c>
      <c r="C109" s="63">
        <v>1000</v>
      </c>
      <c r="D109" s="63">
        <v>1000</v>
      </c>
      <c r="E109" s="63">
        <v>454.26</v>
      </c>
      <c r="F109" s="64">
        <v>0.45400000000000001</v>
      </c>
      <c r="G109" s="50">
        <v>1000</v>
      </c>
    </row>
    <row r="110" spans="1:7">
      <c r="A110" s="60" t="s">
        <v>228</v>
      </c>
      <c r="B110" s="61" t="s">
        <v>229</v>
      </c>
      <c r="C110" s="63">
        <v>500</v>
      </c>
      <c r="D110" s="63">
        <v>500</v>
      </c>
      <c r="E110" s="63">
        <v>360</v>
      </c>
      <c r="F110" s="64">
        <v>0.72</v>
      </c>
      <c r="G110" s="50">
        <v>500</v>
      </c>
    </row>
    <row r="111" spans="1:7">
      <c r="A111" s="60" t="s">
        <v>212</v>
      </c>
      <c r="B111" s="61" t="s">
        <v>230</v>
      </c>
      <c r="C111" s="63">
        <v>20000</v>
      </c>
      <c r="D111" s="63">
        <v>19490</v>
      </c>
      <c r="E111" s="63">
        <v>1687.5</v>
      </c>
      <c r="F111" s="64">
        <v>8.6999999999999994E-2</v>
      </c>
      <c r="G111" s="50">
        <v>20000</v>
      </c>
    </row>
    <row r="112" spans="1:7">
      <c r="A112" s="60" t="s">
        <v>231</v>
      </c>
      <c r="B112" s="61" t="s">
        <v>232</v>
      </c>
      <c r="C112" s="63">
        <v>2500</v>
      </c>
      <c r="D112" s="63">
        <v>2500</v>
      </c>
      <c r="E112" s="63">
        <v>1091</v>
      </c>
      <c r="F112" s="64">
        <v>0.436</v>
      </c>
      <c r="G112" s="50">
        <v>2500</v>
      </c>
    </row>
    <row r="113" spans="1:7">
      <c r="A113" s="60" t="s">
        <v>233</v>
      </c>
      <c r="B113" s="61" t="s">
        <v>234</v>
      </c>
      <c r="C113" s="63">
        <v>800</v>
      </c>
      <c r="D113" s="63">
        <v>505</v>
      </c>
      <c r="E113" s="63">
        <v>0</v>
      </c>
      <c r="F113" s="64">
        <v>0</v>
      </c>
      <c r="G113" s="50">
        <v>800</v>
      </c>
    </row>
    <row r="114" spans="1:7">
      <c r="A114" s="60" t="s">
        <v>101</v>
      </c>
      <c r="B114" s="61" t="s">
        <v>235</v>
      </c>
      <c r="C114" s="63">
        <v>2000</v>
      </c>
      <c r="D114" s="63">
        <v>2000</v>
      </c>
      <c r="E114" s="63">
        <v>587.86</v>
      </c>
      <c r="F114" s="64">
        <v>0.29399999999999998</v>
      </c>
      <c r="G114" s="50">
        <v>2000</v>
      </c>
    </row>
    <row r="115" spans="1:7">
      <c r="A115" s="71" t="s">
        <v>237</v>
      </c>
      <c r="B115" s="70" t="s">
        <v>238</v>
      </c>
      <c r="C115" s="51">
        <f>SUM(C101:C114)</f>
        <v>163499</v>
      </c>
      <c r="D115" s="51">
        <f t="shared" ref="D115:E115" si="12">SUM(D101:D114)</f>
        <v>163499</v>
      </c>
      <c r="E115" s="51">
        <f t="shared" si="12"/>
        <v>98544.099999999991</v>
      </c>
      <c r="F115" s="77">
        <v>0.60299999999999998</v>
      </c>
      <c r="G115" s="51">
        <f t="shared" ref="G115" si="13">SUM(G101:G114)</f>
        <v>173294</v>
      </c>
    </row>
    <row r="116" spans="1:7">
      <c r="A116" s="73"/>
      <c r="B116" s="74"/>
      <c r="C116" s="75"/>
      <c r="D116" s="76"/>
      <c r="E116" s="76"/>
      <c r="F116" s="79"/>
      <c r="G116" s="78"/>
    </row>
    <row r="117" spans="1:7">
      <c r="A117" s="60" t="s">
        <v>239</v>
      </c>
      <c r="B117" s="61" t="s">
        <v>240</v>
      </c>
      <c r="C117" s="63">
        <v>60799</v>
      </c>
      <c r="D117" s="63">
        <v>60799</v>
      </c>
      <c r="E117" s="63">
        <v>39752.800000000003</v>
      </c>
      <c r="F117" s="64">
        <v>0.65400000000000003</v>
      </c>
      <c r="G117" s="50">
        <v>66799</v>
      </c>
    </row>
    <row r="118" spans="1:7">
      <c r="A118" s="60" t="s">
        <v>857</v>
      </c>
      <c r="B118" s="61" t="s">
        <v>241</v>
      </c>
      <c r="C118" s="63">
        <v>32760</v>
      </c>
      <c r="D118" s="63">
        <v>32760</v>
      </c>
      <c r="E118" s="63">
        <v>21618</v>
      </c>
      <c r="F118" s="64">
        <v>0.66</v>
      </c>
      <c r="G118" s="38">
        <v>39000</v>
      </c>
    </row>
    <row r="119" spans="1:7">
      <c r="A119" s="60" t="s">
        <v>172</v>
      </c>
      <c r="B119" s="61" t="s">
        <v>836</v>
      </c>
      <c r="C119" s="63">
        <v>1000</v>
      </c>
      <c r="D119" s="63">
        <v>1000</v>
      </c>
      <c r="E119" s="63">
        <v>264</v>
      </c>
      <c r="F119" s="64">
        <v>0.26400000000000001</v>
      </c>
      <c r="G119" s="50">
        <v>1000</v>
      </c>
    </row>
    <row r="120" spans="1:7">
      <c r="A120" s="60" t="s">
        <v>90</v>
      </c>
      <c r="B120" s="61" t="s">
        <v>242</v>
      </c>
      <c r="C120" s="63">
        <v>7230</v>
      </c>
      <c r="D120" s="63">
        <v>7230</v>
      </c>
      <c r="E120" s="63">
        <v>4690.79</v>
      </c>
      <c r="F120" s="64">
        <v>0.64900000000000002</v>
      </c>
      <c r="G120" s="50">
        <v>8240</v>
      </c>
    </row>
    <row r="121" spans="1:7">
      <c r="A121" s="60" t="s">
        <v>848</v>
      </c>
      <c r="B121" s="61" t="s">
        <v>243</v>
      </c>
      <c r="C121" s="63">
        <v>20290</v>
      </c>
      <c r="D121" s="63">
        <v>20290</v>
      </c>
      <c r="E121" s="63">
        <v>13042.34</v>
      </c>
      <c r="F121" s="64">
        <v>0.64300000000000002</v>
      </c>
      <c r="G121" s="50">
        <v>19210</v>
      </c>
    </row>
    <row r="122" spans="1:7">
      <c r="A122" s="60" t="s">
        <v>93</v>
      </c>
      <c r="B122" s="61" t="s">
        <v>244</v>
      </c>
      <c r="C122" s="63">
        <v>30000</v>
      </c>
      <c r="D122" s="63">
        <v>30000</v>
      </c>
      <c r="E122" s="63">
        <v>20539.8</v>
      </c>
      <c r="F122" s="64">
        <v>0.68500000000000005</v>
      </c>
      <c r="G122" s="50">
        <v>30000</v>
      </c>
    </row>
    <row r="123" spans="1:7">
      <c r="A123" s="60" t="s">
        <v>95</v>
      </c>
      <c r="B123" s="61" t="s">
        <v>245</v>
      </c>
      <c r="C123" s="63">
        <v>3000</v>
      </c>
      <c r="D123" s="63">
        <v>3000</v>
      </c>
      <c r="E123" s="63">
        <v>1688.59</v>
      </c>
      <c r="F123" s="64">
        <v>0.56299999999999994</v>
      </c>
      <c r="G123" s="50">
        <v>3000</v>
      </c>
    </row>
    <row r="124" spans="1:7">
      <c r="A124" s="60" t="s">
        <v>97</v>
      </c>
      <c r="B124" s="61" t="s">
        <v>246</v>
      </c>
      <c r="C124" s="63">
        <v>3500</v>
      </c>
      <c r="D124" s="63">
        <v>3500</v>
      </c>
      <c r="E124" s="63">
        <v>486.85</v>
      </c>
      <c r="F124" s="64">
        <v>0.13900000000000001</v>
      </c>
      <c r="G124" s="50">
        <v>3500</v>
      </c>
    </row>
    <row r="125" spans="1:7">
      <c r="A125" s="60" t="s">
        <v>247</v>
      </c>
      <c r="B125" s="61" t="s">
        <v>248</v>
      </c>
      <c r="C125" s="63">
        <v>250</v>
      </c>
      <c r="D125" s="63">
        <v>250</v>
      </c>
      <c r="E125" s="63">
        <v>40</v>
      </c>
      <c r="F125" s="64">
        <v>0.16</v>
      </c>
      <c r="G125" s="50">
        <v>250</v>
      </c>
    </row>
    <row r="126" spans="1:7">
      <c r="A126" s="60" t="s">
        <v>212</v>
      </c>
      <c r="B126" s="61" t="s">
        <v>250</v>
      </c>
      <c r="C126" s="63">
        <v>3500</v>
      </c>
      <c r="D126" s="63">
        <v>3500</v>
      </c>
      <c r="E126" s="63">
        <v>2903.92</v>
      </c>
      <c r="F126" s="64">
        <v>0.83</v>
      </c>
      <c r="G126" s="50">
        <v>3500</v>
      </c>
    </row>
    <row r="127" spans="1:7">
      <c r="A127" s="60" t="s">
        <v>158</v>
      </c>
      <c r="B127" s="61" t="s">
        <v>251</v>
      </c>
      <c r="C127" s="63">
        <v>500</v>
      </c>
      <c r="D127" s="63">
        <v>500</v>
      </c>
      <c r="E127" s="63">
        <v>0</v>
      </c>
      <c r="F127" s="64">
        <v>0</v>
      </c>
      <c r="G127" s="50">
        <v>500</v>
      </c>
    </row>
    <row r="128" spans="1:7">
      <c r="A128" s="60" t="s">
        <v>101</v>
      </c>
      <c r="B128" s="61" t="s">
        <v>252</v>
      </c>
      <c r="C128" s="63">
        <v>3000</v>
      </c>
      <c r="D128" s="63">
        <v>3000</v>
      </c>
      <c r="E128" s="63">
        <v>1315.94</v>
      </c>
      <c r="F128" s="64">
        <v>0.439</v>
      </c>
      <c r="G128" s="50">
        <v>3000</v>
      </c>
    </row>
    <row r="129" spans="1:7">
      <c r="A129" s="60" t="s">
        <v>253</v>
      </c>
      <c r="B129" s="61" t="s">
        <v>254</v>
      </c>
      <c r="C129" s="63">
        <v>10000</v>
      </c>
      <c r="D129" s="63">
        <v>11175</v>
      </c>
      <c r="E129" s="63">
        <v>11175</v>
      </c>
      <c r="F129" s="64">
        <v>1</v>
      </c>
      <c r="G129" s="50">
        <v>10000</v>
      </c>
    </row>
    <row r="130" spans="1:7">
      <c r="A130" s="71" t="s">
        <v>255</v>
      </c>
      <c r="B130" s="70" t="s">
        <v>256</v>
      </c>
      <c r="C130" s="51">
        <f>SUM(C116:C129)</f>
        <v>175829</v>
      </c>
      <c r="D130" s="51">
        <f t="shared" ref="D130:E130" si="14">SUM(D116:D129)</f>
        <v>177004</v>
      </c>
      <c r="E130" s="51">
        <f t="shared" si="14"/>
        <v>117518.03</v>
      </c>
      <c r="F130" s="77">
        <v>0.66400000000000003</v>
      </c>
      <c r="G130" s="51">
        <f t="shared" ref="G130" si="15">SUM(G116:G129)</f>
        <v>187999</v>
      </c>
    </row>
    <row r="131" spans="1:7">
      <c r="A131" s="73"/>
      <c r="B131" s="74"/>
      <c r="C131" s="75"/>
      <c r="D131" s="76"/>
      <c r="E131" s="76"/>
      <c r="F131" s="73"/>
      <c r="G131" s="78"/>
    </row>
    <row r="132" spans="1:7">
      <c r="A132" s="60" t="s">
        <v>257</v>
      </c>
      <c r="B132" s="61" t="s">
        <v>258</v>
      </c>
      <c r="C132" s="63">
        <v>67110</v>
      </c>
      <c r="D132" s="63">
        <v>67110</v>
      </c>
      <c r="E132" s="63">
        <v>43887.199999999997</v>
      </c>
      <c r="F132" s="64">
        <v>0.65400000000000003</v>
      </c>
      <c r="G132" s="50">
        <v>73109</v>
      </c>
    </row>
    <row r="133" spans="1:7">
      <c r="A133" s="60" t="s">
        <v>259</v>
      </c>
      <c r="B133" s="61" t="s">
        <v>260</v>
      </c>
      <c r="C133" s="63">
        <v>34320</v>
      </c>
      <c r="D133" s="63">
        <v>34320</v>
      </c>
      <c r="E133" s="63">
        <v>22440</v>
      </c>
      <c r="F133" s="64">
        <v>0.65400000000000003</v>
      </c>
      <c r="G133" s="50">
        <v>40560</v>
      </c>
    </row>
    <row r="134" spans="1:7">
      <c r="A134" s="60" t="s">
        <v>90</v>
      </c>
      <c r="B134" s="61" t="s">
        <v>261</v>
      </c>
      <c r="C134" s="63">
        <v>7760</v>
      </c>
      <c r="D134" s="63">
        <v>7760</v>
      </c>
      <c r="E134" s="63">
        <v>4765.99</v>
      </c>
      <c r="F134" s="64">
        <v>0.61399999999999999</v>
      </c>
      <c r="G134" s="50">
        <v>8700</v>
      </c>
    </row>
    <row r="135" spans="1:7">
      <c r="A135" s="60" t="s">
        <v>848</v>
      </c>
      <c r="B135" s="61" t="s">
        <v>262</v>
      </c>
      <c r="C135" s="63">
        <v>21790</v>
      </c>
      <c r="D135" s="63">
        <v>21790</v>
      </c>
      <c r="E135" s="63">
        <v>14003.59</v>
      </c>
      <c r="F135" s="64">
        <v>0.64300000000000002</v>
      </c>
      <c r="G135" s="50">
        <v>20460</v>
      </c>
    </row>
    <row r="136" spans="1:7">
      <c r="A136" s="60" t="s">
        <v>93</v>
      </c>
      <c r="B136" s="61" t="s">
        <v>263</v>
      </c>
      <c r="C136" s="63">
        <v>30000</v>
      </c>
      <c r="D136" s="63">
        <v>30000</v>
      </c>
      <c r="E136" s="63">
        <v>20554.38</v>
      </c>
      <c r="F136" s="64">
        <v>0.68500000000000005</v>
      </c>
      <c r="G136" s="50">
        <v>30000</v>
      </c>
    </row>
    <row r="137" spans="1:7">
      <c r="A137" s="60" t="s">
        <v>95</v>
      </c>
      <c r="B137" s="61" t="s">
        <v>264</v>
      </c>
      <c r="C137" s="63">
        <v>2500</v>
      </c>
      <c r="D137" s="63">
        <v>2500</v>
      </c>
      <c r="E137" s="63">
        <v>2351.39</v>
      </c>
      <c r="F137" s="64">
        <v>0.94099999999999995</v>
      </c>
      <c r="G137" s="50">
        <v>2500</v>
      </c>
    </row>
    <row r="138" spans="1:7">
      <c r="A138" s="60" t="s">
        <v>265</v>
      </c>
      <c r="B138" s="61" t="s">
        <v>266</v>
      </c>
      <c r="C138" s="63">
        <v>2500</v>
      </c>
      <c r="D138" s="63">
        <v>2500</v>
      </c>
      <c r="E138" s="63">
        <v>872.86</v>
      </c>
      <c r="F138" s="64">
        <v>0.34899999999999998</v>
      </c>
      <c r="G138" s="50">
        <v>2500</v>
      </c>
    </row>
    <row r="139" spans="1:7">
      <c r="A139" s="60" t="s">
        <v>97</v>
      </c>
      <c r="B139" s="61" t="s">
        <v>267</v>
      </c>
      <c r="C139" s="63">
        <v>3000</v>
      </c>
      <c r="D139" s="63">
        <v>3000</v>
      </c>
      <c r="E139" s="63">
        <v>861.59</v>
      </c>
      <c r="F139" s="64">
        <v>0.28699999999999998</v>
      </c>
      <c r="G139" s="50">
        <v>3000</v>
      </c>
    </row>
    <row r="140" spans="1:7">
      <c r="A140" s="60" t="s">
        <v>123</v>
      </c>
      <c r="B140" s="61" t="s">
        <v>268</v>
      </c>
      <c r="C140" s="63">
        <v>500</v>
      </c>
      <c r="D140" s="63">
        <v>500</v>
      </c>
      <c r="E140" s="63">
        <v>175</v>
      </c>
      <c r="F140" s="64">
        <v>0.35</v>
      </c>
      <c r="G140" s="50">
        <v>500</v>
      </c>
    </row>
    <row r="141" spans="1:7">
      <c r="A141" s="60" t="s">
        <v>212</v>
      </c>
      <c r="B141" s="61" t="s">
        <v>269</v>
      </c>
      <c r="C141" s="63">
        <v>2400</v>
      </c>
      <c r="D141" s="63">
        <v>2400</v>
      </c>
      <c r="E141" s="63">
        <v>2400</v>
      </c>
      <c r="F141" s="64">
        <v>1</v>
      </c>
      <c r="G141" s="50">
        <v>2500</v>
      </c>
    </row>
    <row r="142" spans="1:7">
      <c r="A142" s="60" t="s">
        <v>270</v>
      </c>
      <c r="B142" s="61" t="s">
        <v>271</v>
      </c>
      <c r="C142" s="63">
        <v>500</v>
      </c>
      <c r="D142" s="63">
        <v>500</v>
      </c>
      <c r="E142" s="63">
        <v>0</v>
      </c>
      <c r="F142" s="64">
        <v>0</v>
      </c>
      <c r="G142" s="38">
        <v>500</v>
      </c>
    </row>
    <row r="143" spans="1:7">
      <c r="A143" s="60" t="s">
        <v>101</v>
      </c>
      <c r="B143" s="61" t="s">
        <v>272</v>
      </c>
      <c r="C143" s="63">
        <v>750</v>
      </c>
      <c r="D143" s="63">
        <v>750</v>
      </c>
      <c r="E143" s="63">
        <v>326.83</v>
      </c>
      <c r="F143" s="64">
        <v>0.436</v>
      </c>
      <c r="G143" s="50">
        <v>750</v>
      </c>
    </row>
    <row r="144" spans="1:7">
      <c r="A144" s="71" t="s">
        <v>273</v>
      </c>
      <c r="B144" s="70" t="s">
        <v>274</v>
      </c>
      <c r="C144" s="51">
        <f>SUM(C131:C143)</f>
        <v>173130</v>
      </c>
      <c r="D144" s="51">
        <f t="shared" ref="D144:E144" si="16">SUM(D131:D143)</f>
        <v>173130</v>
      </c>
      <c r="E144" s="51">
        <f t="shared" si="16"/>
        <v>112638.83</v>
      </c>
      <c r="F144" s="77">
        <v>0.65100000000000002</v>
      </c>
      <c r="G144" s="51">
        <f t="shared" ref="G144" si="17">SUM(G131:G143)</f>
        <v>185079</v>
      </c>
    </row>
    <row r="145" spans="1:7">
      <c r="A145" s="73"/>
      <c r="B145" s="74"/>
      <c r="C145" s="75"/>
      <c r="D145" s="76"/>
      <c r="E145" s="76"/>
      <c r="F145" s="73"/>
      <c r="G145" s="78"/>
    </row>
    <row r="146" spans="1:7">
      <c r="A146" s="60" t="s">
        <v>275</v>
      </c>
      <c r="B146" s="61" t="s">
        <v>276</v>
      </c>
      <c r="C146" s="63">
        <v>60799</v>
      </c>
      <c r="D146" s="63">
        <v>60799</v>
      </c>
      <c r="E146" s="63">
        <v>39752.800000000003</v>
      </c>
      <c r="F146" s="64">
        <v>0.65400000000000003</v>
      </c>
      <c r="G146" s="50">
        <v>66799</v>
      </c>
    </row>
    <row r="147" spans="1:7">
      <c r="A147" s="60" t="s">
        <v>858</v>
      </c>
      <c r="B147" s="61" t="s">
        <v>277</v>
      </c>
      <c r="C147" s="63">
        <v>34320</v>
      </c>
      <c r="D147" s="63">
        <v>34320</v>
      </c>
      <c r="E147" s="63">
        <v>22440</v>
      </c>
      <c r="F147" s="64">
        <v>0.65400000000000003</v>
      </c>
      <c r="G147" s="50">
        <v>40560</v>
      </c>
    </row>
    <row r="148" spans="1:7">
      <c r="A148" s="60" t="s">
        <v>197</v>
      </c>
      <c r="B148" s="61" t="s">
        <v>278</v>
      </c>
      <c r="C148" s="63">
        <v>3500</v>
      </c>
      <c r="D148" s="63">
        <v>3500</v>
      </c>
      <c r="E148" s="63">
        <v>0</v>
      </c>
      <c r="F148" s="64">
        <v>0</v>
      </c>
      <c r="G148" s="50">
        <v>3500</v>
      </c>
    </row>
    <row r="149" spans="1:7">
      <c r="A149" s="60" t="s">
        <v>90</v>
      </c>
      <c r="B149" s="61" t="s">
        <v>279</v>
      </c>
      <c r="C149" s="63">
        <v>7545</v>
      </c>
      <c r="D149" s="63">
        <v>7545</v>
      </c>
      <c r="E149" s="63">
        <v>4425.49</v>
      </c>
      <c r="F149" s="64">
        <v>0.58699999999999997</v>
      </c>
      <c r="G149" s="50">
        <v>8485</v>
      </c>
    </row>
    <row r="150" spans="1:7">
      <c r="A150" s="60" t="s">
        <v>848</v>
      </c>
      <c r="B150" s="61" t="s">
        <v>280</v>
      </c>
      <c r="C150" s="63">
        <v>21190</v>
      </c>
      <c r="D150" s="63">
        <v>21190</v>
      </c>
      <c r="E150" s="63">
        <v>13257.65</v>
      </c>
      <c r="F150" s="64">
        <v>0.626</v>
      </c>
      <c r="G150" s="50">
        <v>19910</v>
      </c>
    </row>
    <row r="151" spans="1:7">
      <c r="A151" s="60" t="s">
        <v>93</v>
      </c>
      <c r="B151" s="61" t="s">
        <v>281</v>
      </c>
      <c r="C151" s="63">
        <v>30000</v>
      </c>
      <c r="D151" s="63">
        <v>30000</v>
      </c>
      <c r="E151" s="63">
        <v>20550.38</v>
      </c>
      <c r="F151" s="64">
        <v>0.68500000000000005</v>
      </c>
      <c r="G151" s="50">
        <v>30000</v>
      </c>
    </row>
    <row r="152" spans="1:7">
      <c r="A152" s="60" t="s">
        <v>95</v>
      </c>
      <c r="B152" s="61" t="s">
        <v>282</v>
      </c>
      <c r="C152" s="63">
        <v>4000</v>
      </c>
      <c r="D152" s="63">
        <v>4000</v>
      </c>
      <c r="E152" s="63">
        <v>1736.62</v>
      </c>
      <c r="F152" s="64">
        <v>0.434</v>
      </c>
      <c r="G152" s="50">
        <v>4000</v>
      </c>
    </row>
    <row r="153" spans="1:7">
      <c r="A153" s="60" t="s">
        <v>97</v>
      </c>
      <c r="B153" s="61" t="s">
        <v>283</v>
      </c>
      <c r="C153" s="63">
        <v>3000</v>
      </c>
      <c r="D153" s="63">
        <v>3000</v>
      </c>
      <c r="E153" s="63">
        <v>1347.7</v>
      </c>
      <c r="F153" s="64">
        <v>0.44900000000000001</v>
      </c>
      <c r="G153" s="50">
        <v>3000</v>
      </c>
    </row>
    <row r="154" spans="1:7">
      <c r="A154" s="60" t="s">
        <v>123</v>
      </c>
      <c r="B154" s="61" t="s">
        <v>284</v>
      </c>
      <c r="C154" s="63">
        <v>200</v>
      </c>
      <c r="D154" s="63">
        <v>200</v>
      </c>
      <c r="E154" s="63">
        <v>177</v>
      </c>
      <c r="F154" s="64">
        <v>0.88500000000000001</v>
      </c>
      <c r="G154" s="50">
        <v>200</v>
      </c>
    </row>
    <row r="155" spans="1:7">
      <c r="A155" s="60" t="s">
        <v>99</v>
      </c>
      <c r="B155" s="61" t="s">
        <v>285</v>
      </c>
      <c r="C155" s="63">
        <v>1000</v>
      </c>
      <c r="D155" s="63">
        <v>1000</v>
      </c>
      <c r="E155" s="63">
        <v>0</v>
      </c>
      <c r="F155" s="64">
        <v>0</v>
      </c>
      <c r="G155" s="38">
        <v>1000</v>
      </c>
    </row>
    <row r="156" spans="1:7">
      <c r="A156" s="60" t="s">
        <v>212</v>
      </c>
      <c r="B156" s="61" t="s">
        <v>286</v>
      </c>
      <c r="C156" s="63">
        <v>2400</v>
      </c>
      <c r="D156" s="63">
        <v>2400</v>
      </c>
      <c r="E156" s="63">
        <v>2400</v>
      </c>
      <c r="F156" s="64">
        <v>1</v>
      </c>
      <c r="G156" s="50">
        <v>2400</v>
      </c>
    </row>
    <row r="157" spans="1:7">
      <c r="A157" s="60" t="s">
        <v>101</v>
      </c>
      <c r="B157" s="61" t="s">
        <v>287</v>
      </c>
      <c r="C157" s="63">
        <v>1500</v>
      </c>
      <c r="D157" s="63">
        <v>1500</v>
      </c>
      <c r="E157" s="63">
        <v>1282.1099999999999</v>
      </c>
      <c r="F157" s="64">
        <v>0.85499999999999998</v>
      </c>
      <c r="G157" s="50">
        <v>2400</v>
      </c>
    </row>
    <row r="158" spans="1:7">
      <c r="A158" s="71" t="s">
        <v>288</v>
      </c>
      <c r="B158" s="70" t="s">
        <v>289</v>
      </c>
      <c r="C158" s="51">
        <f>SUM(C145:C157)</f>
        <v>169454</v>
      </c>
      <c r="D158" s="51">
        <f t="shared" ref="D158:E158" si="18">SUM(D145:D157)</f>
        <v>169454</v>
      </c>
      <c r="E158" s="51">
        <f t="shared" si="18"/>
        <v>107369.75</v>
      </c>
      <c r="F158" s="77">
        <v>0.63400000000000001</v>
      </c>
      <c r="G158" s="51">
        <f t="shared" ref="G158" si="19">SUM(G145:G157)</f>
        <v>182254</v>
      </c>
    </row>
    <row r="159" spans="1:7">
      <c r="A159" s="73"/>
      <c r="B159" s="74"/>
      <c r="C159" s="75"/>
      <c r="D159" s="76"/>
      <c r="E159" s="76"/>
      <c r="F159" s="73"/>
      <c r="G159" s="78"/>
    </row>
    <row r="160" spans="1:7">
      <c r="A160" s="60" t="s">
        <v>859</v>
      </c>
      <c r="B160" s="61" t="s">
        <v>290</v>
      </c>
      <c r="C160" s="63">
        <v>60799</v>
      </c>
      <c r="D160" s="63">
        <v>60799</v>
      </c>
      <c r="E160" s="63">
        <v>39752.800000000003</v>
      </c>
      <c r="F160" s="64">
        <v>0.65400000000000003</v>
      </c>
      <c r="G160" s="50">
        <v>66799</v>
      </c>
    </row>
    <row r="161" spans="1:7">
      <c r="A161" s="60" t="s">
        <v>805</v>
      </c>
      <c r="B161" s="61" t="s">
        <v>291</v>
      </c>
      <c r="C161" s="63">
        <v>76814</v>
      </c>
      <c r="D161" s="63">
        <v>76814</v>
      </c>
      <c r="E161" s="63">
        <v>50224.800000000003</v>
      </c>
      <c r="F161" s="64">
        <v>0.65400000000000003</v>
      </c>
      <c r="G161" s="50">
        <v>89295</v>
      </c>
    </row>
    <row r="162" spans="1:7">
      <c r="A162" s="117" t="s">
        <v>894</v>
      </c>
      <c r="B162" s="118" t="s">
        <v>895</v>
      </c>
      <c r="C162" s="63">
        <v>0</v>
      </c>
      <c r="D162" s="63">
        <v>0</v>
      </c>
      <c r="E162" s="63"/>
      <c r="F162" s="64">
        <v>0</v>
      </c>
      <c r="G162" s="50">
        <v>1000</v>
      </c>
    </row>
    <row r="163" spans="1:7">
      <c r="A163" s="60" t="s">
        <v>90</v>
      </c>
      <c r="B163" s="61" t="s">
        <v>292</v>
      </c>
      <c r="C163" s="63">
        <v>10530</v>
      </c>
      <c r="D163" s="63">
        <v>10530</v>
      </c>
      <c r="E163" s="63">
        <v>6512.57</v>
      </c>
      <c r="F163" s="64">
        <v>0.61899999999999999</v>
      </c>
      <c r="G163" s="50">
        <v>12018</v>
      </c>
    </row>
    <row r="164" spans="1:7">
      <c r="A164" s="60" t="s">
        <v>848</v>
      </c>
      <c r="B164" s="61" t="s">
        <v>293</v>
      </c>
      <c r="C164" s="63">
        <v>29560</v>
      </c>
      <c r="D164" s="63">
        <v>29560</v>
      </c>
      <c r="E164" s="63">
        <v>18997</v>
      </c>
      <c r="F164" s="64">
        <v>0.64300000000000002</v>
      </c>
      <c r="G164" s="50">
        <v>28100</v>
      </c>
    </row>
    <row r="165" spans="1:7">
      <c r="A165" s="60" t="s">
        <v>93</v>
      </c>
      <c r="B165" s="61" t="s">
        <v>294</v>
      </c>
      <c r="C165" s="63">
        <v>45000</v>
      </c>
      <c r="D165" s="63">
        <v>45000</v>
      </c>
      <c r="E165" s="63">
        <v>30792.02</v>
      </c>
      <c r="F165" s="64">
        <v>0.68400000000000005</v>
      </c>
      <c r="G165" s="50">
        <v>45000</v>
      </c>
    </row>
    <row r="166" spans="1:7">
      <c r="A166" s="60" t="s">
        <v>95</v>
      </c>
      <c r="B166" s="61" t="s">
        <v>295</v>
      </c>
      <c r="C166" s="63">
        <v>5500</v>
      </c>
      <c r="D166" s="63">
        <v>5500</v>
      </c>
      <c r="E166" s="63">
        <v>1338.74</v>
      </c>
      <c r="F166" s="64">
        <v>0.24299999999999999</v>
      </c>
      <c r="G166" s="50">
        <v>5500</v>
      </c>
    </row>
    <row r="167" spans="1:7">
      <c r="A167" s="60" t="s">
        <v>97</v>
      </c>
      <c r="B167" s="61" t="s">
        <v>296</v>
      </c>
      <c r="C167" s="63">
        <v>8000</v>
      </c>
      <c r="D167" s="63">
        <v>13000</v>
      </c>
      <c r="E167" s="63">
        <v>10958.33</v>
      </c>
      <c r="F167" s="64">
        <v>0.84299999999999997</v>
      </c>
      <c r="G167" s="50">
        <v>8000</v>
      </c>
    </row>
    <row r="168" spans="1:7">
      <c r="A168" s="60" t="s">
        <v>123</v>
      </c>
      <c r="B168" s="61" t="s">
        <v>297</v>
      </c>
      <c r="C168" s="63">
        <v>500</v>
      </c>
      <c r="D168" s="63">
        <v>500</v>
      </c>
      <c r="E168" s="63">
        <v>250</v>
      </c>
      <c r="F168" s="64">
        <v>0.5</v>
      </c>
      <c r="G168" s="50">
        <v>500</v>
      </c>
    </row>
    <row r="169" spans="1:7">
      <c r="A169" s="60" t="s">
        <v>99</v>
      </c>
      <c r="B169" s="61" t="s">
        <v>298</v>
      </c>
      <c r="C169" s="63">
        <v>350</v>
      </c>
      <c r="D169" s="63">
        <v>350</v>
      </c>
      <c r="E169" s="63">
        <v>0</v>
      </c>
      <c r="F169" s="64">
        <v>0</v>
      </c>
      <c r="G169" s="50">
        <v>350</v>
      </c>
    </row>
    <row r="170" spans="1:7">
      <c r="A170" s="60" t="s">
        <v>299</v>
      </c>
      <c r="B170" s="61" t="s">
        <v>300</v>
      </c>
      <c r="C170" s="63">
        <v>3000</v>
      </c>
      <c r="D170" s="63">
        <v>3000</v>
      </c>
      <c r="E170" s="63">
        <v>390</v>
      </c>
      <c r="F170" s="64">
        <v>0.13</v>
      </c>
      <c r="G170" s="38">
        <v>3000</v>
      </c>
    </row>
    <row r="171" spans="1:7">
      <c r="A171" s="60" t="s">
        <v>101</v>
      </c>
      <c r="B171" s="61" t="s">
        <v>301</v>
      </c>
      <c r="C171" s="63">
        <v>2000</v>
      </c>
      <c r="D171" s="63">
        <v>2000</v>
      </c>
      <c r="E171" s="63">
        <v>1497.25</v>
      </c>
      <c r="F171" s="64">
        <v>0.749</v>
      </c>
      <c r="G171" s="50">
        <v>2000</v>
      </c>
    </row>
    <row r="172" spans="1:7">
      <c r="A172" s="60" t="s">
        <v>302</v>
      </c>
      <c r="B172" s="61" t="s">
        <v>303</v>
      </c>
      <c r="C172" s="63">
        <v>30000</v>
      </c>
      <c r="D172" s="63">
        <v>39090.949999999997</v>
      </c>
      <c r="E172" s="63">
        <v>39090.949999999997</v>
      </c>
      <c r="F172" s="64">
        <v>1</v>
      </c>
      <c r="G172" s="50">
        <v>30000</v>
      </c>
    </row>
    <row r="173" spans="1:7">
      <c r="A173" s="71" t="s">
        <v>806</v>
      </c>
      <c r="B173" s="70" t="s">
        <v>304</v>
      </c>
      <c r="C173" s="51">
        <f>SUM(C159:C172)</f>
        <v>272053</v>
      </c>
      <c r="D173" s="51">
        <f t="shared" ref="D173:E173" si="20">SUM(D159:D172)</f>
        <v>286143.95</v>
      </c>
      <c r="E173" s="51">
        <f t="shared" si="20"/>
        <v>199804.45999999996</v>
      </c>
      <c r="F173" s="77">
        <v>0.69799999999999995</v>
      </c>
      <c r="G173" s="51">
        <f t="shared" ref="G173" si="21">SUM(G159:G172)</f>
        <v>291562</v>
      </c>
    </row>
    <row r="174" spans="1:7">
      <c r="A174" s="73"/>
      <c r="B174" s="74"/>
      <c r="C174" s="75"/>
      <c r="D174" s="76"/>
      <c r="E174" s="76"/>
      <c r="F174" s="73"/>
      <c r="G174" s="78"/>
    </row>
    <row r="175" spans="1:7">
      <c r="A175" s="60" t="s">
        <v>305</v>
      </c>
      <c r="B175" s="61" t="s">
        <v>306</v>
      </c>
      <c r="C175" s="63">
        <v>74390</v>
      </c>
      <c r="D175" s="63">
        <v>74390</v>
      </c>
      <c r="E175" s="63">
        <v>48647.199999999997</v>
      </c>
      <c r="F175" s="64">
        <v>0.65400000000000003</v>
      </c>
      <c r="G175" s="50">
        <v>80390</v>
      </c>
    </row>
    <row r="176" spans="1:7">
      <c r="A176" s="60" t="s">
        <v>307</v>
      </c>
      <c r="B176" s="61" t="s">
        <v>308</v>
      </c>
      <c r="C176" s="63">
        <v>269515</v>
      </c>
      <c r="D176" s="63">
        <v>269515</v>
      </c>
      <c r="E176" s="63">
        <v>177165.86</v>
      </c>
      <c r="F176" s="64">
        <v>0.65700000000000003</v>
      </c>
      <c r="G176" s="50">
        <v>356600</v>
      </c>
    </row>
    <row r="177" spans="1:7">
      <c r="A177" s="60" t="s">
        <v>309</v>
      </c>
      <c r="B177" s="61" t="s">
        <v>310</v>
      </c>
      <c r="C177" s="63">
        <v>30000</v>
      </c>
      <c r="D177" s="63">
        <v>40000</v>
      </c>
      <c r="E177" s="63">
        <v>32704.76</v>
      </c>
      <c r="F177" s="64">
        <v>0.81799999999999995</v>
      </c>
      <c r="G177" s="50">
        <v>15000</v>
      </c>
    </row>
    <row r="178" spans="1:7">
      <c r="A178" s="60" t="s">
        <v>90</v>
      </c>
      <c r="B178" s="61" t="s">
        <v>311</v>
      </c>
      <c r="C178" s="63">
        <v>28975</v>
      </c>
      <c r="D178" s="63">
        <v>28975</v>
      </c>
      <c r="E178" s="63">
        <v>19432.3</v>
      </c>
      <c r="F178" s="64">
        <v>0.67100000000000004</v>
      </c>
      <c r="G178" s="50">
        <v>35060</v>
      </c>
    </row>
    <row r="179" spans="1:7">
      <c r="A179" s="60" t="s">
        <v>848</v>
      </c>
      <c r="B179" s="61" t="s">
        <v>312</v>
      </c>
      <c r="C179" s="63">
        <v>80940</v>
      </c>
      <c r="D179" s="63">
        <v>80940</v>
      </c>
      <c r="E179" s="63">
        <v>54747.58</v>
      </c>
      <c r="F179" s="64">
        <v>0.67600000000000005</v>
      </c>
      <c r="G179" s="50">
        <v>82090</v>
      </c>
    </row>
    <row r="180" spans="1:7">
      <c r="A180" s="60" t="s">
        <v>93</v>
      </c>
      <c r="B180" s="61" t="s">
        <v>313</v>
      </c>
      <c r="C180" s="63">
        <v>105000</v>
      </c>
      <c r="D180" s="63">
        <v>105000</v>
      </c>
      <c r="E180" s="63">
        <v>63329.25</v>
      </c>
      <c r="F180" s="64">
        <v>0.60299999999999998</v>
      </c>
      <c r="G180" s="50">
        <v>120000</v>
      </c>
    </row>
    <row r="181" spans="1:7">
      <c r="A181" s="60" t="s">
        <v>110</v>
      </c>
      <c r="B181" s="61" t="s">
        <v>314</v>
      </c>
      <c r="C181" s="63">
        <v>8000</v>
      </c>
      <c r="D181" s="63">
        <v>6000</v>
      </c>
      <c r="E181" s="63">
        <v>2166.91</v>
      </c>
      <c r="F181" s="64">
        <v>0.36099999999999999</v>
      </c>
      <c r="G181" s="50">
        <v>8000</v>
      </c>
    </row>
    <row r="182" spans="1:7">
      <c r="A182" s="60" t="s">
        <v>315</v>
      </c>
      <c r="B182" s="61" t="s">
        <v>316</v>
      </c>
      <c r="C182" s="63">
        <v>4200</v>
      </c>
      <c r="D182" s="63">
        <v>4200</v>
      </c>
      <c r="E182" s="63">
        <v>-626.87</v>
      </c>
      <c r="F182" s="64">
        <v>-0.14899999999999999</v>
      </c>
      <c r="G182" s="50">
        <v>4200</v>
      </c>
    </row>
    <row r="183" spans="1:7">
      <c r="A183" s="60" t="s">
        <v>317</v>
      </c>
      <c r="B183" s="61" t="s">
        <v>318</v>
      </c>
      <c r="C183" s="63">
        <v>4000</v>
      </c>
      <c r="D183" s="63">
        <v>4000</v>
      </c>
      <c r="E183" s="63">
        <v>0</v>
      </c>
      <c r="F183" s="64">
        <v>0</v>
      </c>
      <c r="G183" s="50">
        <v>4000</v>
      </c>
    </row>
    <row r="184" spans="1:7">
      <c r="A184" s="60" t="s">
        <v>97</v>
      </c>
      <c r="B184" s="61" t="s">
        <v>319</v>
      </c>
      <c r="C184" s="63">
        <v>6000</v>
      </c>
      <c r="D184" s="63">
        <v>6000</v>
      </c>
      <c r="E184" s="63">
        <v>2385.0500000000002</v>
      </c>
      <c r="F184" s="64">
        <v>0.39800000000000002</v>
      </c>
      <c r="G184" s="50">
        <v>6000</v>
      </c>
    </row>
    <row r="185" spans="1:7">
      <c r="A185" s="60" t="s">
        <v>320</v>
      </c>
      <c r="B185" s="61" t="s">
        <v>321</v>
      </c>
      <c r="C185" s="63">
        <v>7000</v>
      </c>
      <c r="D185" s="63">
        <v>7000</v>
      </c>
      <c r="E185" s="63">
        <v>4795.63</v>
      </c>
      <c r="F185" s="64">
        <v>0.68500000000000005</v>
      </c>
      <c r="G185" s="50">
        <v>7000</v>
      </c>
    </row>
    <row r="186" spans="1:7">
      <c r="A186" s="60" t="s">
        <v>322</v>
      </c>
      <c r="B186" s="61" t="s">
        <v>323</v>
      </c>
      <c r="C186" s="63">
        <v>28000</v>
      </c>
      <c r="D186" s="63">
        <v>28000</v>
      </c>
      <c r="E186" s="63">
        <v>16738.7</v>
      </c>
      <c r="F186" s="64">
        <v>0.59799999999999998</v>
      </c>
      <c r="G186" s="50">
        <v>30000</v>
      </c>
    </row>
    <row r="187" spans="1:7">
      <c r="A187" s="60" t="s">
        <v>324</v>
      </c>
      <c r="B187" s="61" t="s">
        <v>325</v>
      </c>
      <c r="C187" s="63">
        <v>3000</v>
      </c>
      <c r="D187" s="63">
        <v>3000</v>
      </c>
      <c r="E187" s="63">
        <v>0</v>
      </c>
      <c r="F187" s="64">
        <v>0</v>
      </c>
      <c r="G187" s="50">
        <v>3000</v>
      </c>
    </row>
    <row r="188" spans="1:7">
      <c r="A188" s="60" t="s">
        <v>99</v>
      </c>
      <c r="B188" s="61" t="s">
        <v>326</v>
      </c>
      <c r="C188" s="63">
        <v>1900</v>
      </c>
      <c r="D188" s="63">
        <v>4500</v>
      </c>
      <c r="E188" s="63">
        <v>3616.75</v>
      </c>
      <c r="F188" s="64">
        <v>0.80400000000000005</v>
      </c>
      <c r="G188" s="38">
        <v>1900</v>
      </c>
    </row>
    <row r="189" spans="1:7">
      <c r="A189" s="60" t="s">
        <v>807</v>
      </c>
      <c r="B189" s="61" t="s">
        <v>327</v>
      </c>
      <c r="C189" s="63">
        <v>7000</v>
      </c>
      <c r="D189" s="63">
        <v>4400</v>
      </c>
      <c r="E189" s="63">
        <v>1661.53</v>
      </c>
      <c r="F189" s="64">
        <v>0.378</v>
      </c>
      <c r="G189" s="50">
        <v>7000</v>
      </c>
    </row>
    <row r="190" spans="1:7">
      <c r="A190" s="60" t="s">
        <v>328</v>
      </c>
      <c r="B190" s="61" t="s">
        <v>329</v>
      </c>
      <c r="C190" s="63">
        <v>9000</v>
      </c>
      <c r="D190" s="63">
        <v>9000</v>
      </c>
      <c r="E190" s="63">
        <v>6480.34</v>
      </c>
      <c r="F190" s="64">
        <v>0.72</v>
      </c>
      <c r="G190" s="50">
        <v>11700</v>
      </c>
    </row>
    <row r="191" spans="1:7">
      <c r="A191" s="60" t="s">
        <v>330</v>
      </c>
      <c r="B191" s="61" t="s">
        <v>331</v>
      </c>
      <c r="C191" s="63">
        <v>9500</v>
      </c>
      <c r="D191" s="63">
        <v>9500</v>
      </c>
      <c r="E191" s="63">
        <v>1870.16</v>
      </c>
      <c r="F191" s="64">
        <v>0.19700000000000001</v>
      </c>
      <c r="G191" s="50">
        <v>9500</v>
      </c>
    </row>
    <row r="192" spans="1:7">
      <c r="A192" s="60" t="s">
        <v>101</v>
      </c>
      <c r="B192" s="61" t="s">
        <v>332</v>
      </c>
      <c r="C192" s="63">
        <v>13750</v>
      </c>
      <c r="D192" s="63">
        <v>13750</v>
      </c>
      <c r="E192" s="63">
        <v>7244.22</v>
      </c>
      <c r="F192" s="64">
        <v>0.52700000000000002</v>
      </c>
      <c r="G192" s="50">
        <v>13750</v>
      </c>
    </row>
    <row r="193" spans="1:7">
      <c r="A193" s="60" t="s">
        <v>861</v>
      </c>
      <c r="B193" s="61" t="s">
        <v>333</v>
      </c>
      <c r="C193" s="63">
        <v>14500</v>
      </c>
      <c r="D193" s="63">
        <v>14500</v>
      </c>
      <c r="E193" s="63">
        <v>1219.19</v>
      </c>
      <c r="F193" s="64">
        <v>8.4000000000000005E-2</v>
      </c>
      <c r="G193" s="50">
        <v>14500</v>
      </c>
    </row>
    <row r="194" spans="1:7">
      <c r="A194" s="66" t="s">
        <v>334</v>
      </c>
      <c r="B194" s="67" t="s">
        <v>335</v>
      </c>
      <c r="C194" s="68">
        <v>36000</v>
      </c>
      <c r="D194" s="68">
        <v>36000</v>
      </c>
      <c r="E194" s="68">
        <v>32120.67</v>
      </c>
      <c r="F194" s="66">
        <v>0.89200000000000002</v>
      </c>
      <c r="G194" s="72">
        <v>36000</v>
      </c>
    </row>
    <row r="195" spans="1:7">
      <c r="A195" s="71" t="s">
        <v>336</v>
      </c>
      <c r="B195" s="70" t="s">
        <v>337</v>
      </c>
      <c r="C195" s="51">
        <f>SUM(C174:C194)</f>
        <v>740670</v>
      </c>
      <c r="D195" s="51">
        <f t="shared" ref="D195:E195" si="22">SUM(D174:D194)</f>
        <v>748670</v>
      </c>
      <c r="E195" s="51">
        <f t="shared" si="22"/>
        <v>475699.23</v>
      </c>
      <c r="F195" s="77">
        <v>0.63500000000000001</v>
      </c>
      <c r="G195" s="51">
        <f t="shared" ref="G195" si="23">SUM(G174:G194)</f>
        <v>845690</v>
      </c>
    </row>
    <row r="196" spans="1:7">
      <c r="A196" s="73"/>
      <c r="B196" s="74"/>
      <c r="C196" s="75"/>
      <c r="D196" s="76"/>
      <c r="E196" s="76"/>
      <c r="F196" s="73"/>
      <c r="G196" s="78"/>
    </row>
    <row r="197" spans="1:7">
      <c r="A197" s="60" t="s">
        <v>101</v>
      </c>
      <c r="B197" s="61" t="s">
        <v>338</v>
      </c>
      <c r="C197" s="63">
        <v>6000</v>
      </c>
      <c r="D197" s="63">
        <v>6000</v>
      </c>
      <c r="E197" s="63">
        <v>2479.96</v>
      </c>
      <c r="F197" s="64">
        <v>0.41299999999999998</v>
      </c>
      <c r="G197" s="50">
        <v>6000</v>
      </c>
    </row>
    <row r="198" spans="1:7">
      <c r="A198" s="60" t="s">
        <v>339</v>
      </c>
      <c r="B198" s="61" t="s">
        <v>340</v>
      </c>
      <c r="C198" s="63">
        <v>3500</v>
      </c>
      <c r="D198" s="63">
        <v>3500</v>
      </c>
      <c r="E198" s="63">
        <v>2069.81</v>
      </c>
      <c r="F198" s="64">
        <v>0.59099999999999997</v>
      </c>
      <c r="G198" s="50">
        <v>3500</v>
      </c>
    </row>
    <row r="199" spans="1:7">
      <c r="A199" s="66" t="s">
        <v>341</v>
      </c>
      <c r="B199" s="67" t="s">
        <v>342</v>
      </c>
      <c r="C199" s="68">
        <v>0</v>
      </c>
      <c r="D199" s="68">
        <v>0</v>
      </c>
      <c r="E199" s="68">
        <v>0</v>
      </c>
      <c r="F199" s="69">
        <v>0</v>
      </c>
      <c r="G199" s="72">
        <v>1500</v>
      </c>
    </row>
    <row r="200" spans="1:7">
      <c r="A200" s="71" t="s">
        <v>343</v>
      </c>
      <c r="B200" s="70" t="s">
        <v>344</v>
      </c>
      <c r="C200" s="51">
        <f>SUM(C196:C199)</f>
        <v>9500</v>
      </c>
      <c r="D200" s="51">
        <f t="shared" ref="D200:E200" si="24">SUM(D196:D199)</f>
        <v>9500</v>
      </c>
      <c r="E200" s="51">
        <f t="shared" si="24"/>
        <v>4549.7700000000004</v>
      </c>
      <c r="F200" s="77">
        <v>0.47899999999999998</v>
      </c>
      <c r="G200" s="51">
        <f t="shared" ref="G200" si="25">SUM(G196:G199)</f>
        <v>11000</v>
      </c>
    </row>
    <row r="201" spans="1:7">
      <c r="A201" s="73"/>
      <c r="B201" s="74"/>
      <c r="C201" s="75"/>
      <c r="D201" s="76"/>
      <c r="E201" s="76"/>
      <c r="F201" s="73"/>
      <c r="G201" s="78"/>
    </row>
    <row r="202" spans="1:7">
      <c r="A202" s="60" t="s">
        <v>345</v>
      </c>
      <c r="B202" s="61" t="s">
        <v>346</v>
      </c>
      <c r="C202" s="63">
        <v>9535</v>
      </c>
      <c r="D202" s="63">
        <v>10278</v>
      </c>
      <c r="E202" s="63">
        <v>6732</v>
      </c>
      <c r="F202" s="64">
        <v>0.65500000000000003</v>
      </c>
      <c r="G202" s="50">
        <v>11780</v>
      </c>
    </row>
    <row r="203" spans="1:7">
      <c r="A203" s="60" t="s">
        <v>90</v>
      </c>
      <c r="B203" s="61" t="s">
        <v>347</v>
      </c>
      <c r="C203" s="63">
        <v>790</v>
      </c>
      <c r="D203" s="63">
        <v>790</v>
      </c>
      <c r="E203" s="63">
        <v>490.61</v>
      </c>
      <c r="F203" s="64">
        <v>0.621</v>
      </c>
      <c r="G203" s="50">
        <v>905</v>
      </c>
    </row>
    <row r="204" spans="1:7">
      <c r="A204" s="60" t="s">
        <v>848</v>
      </c>
      <c r="B204" s="61" t="s">
        <v>348</v>
      </c>
      <c r="C204" s="63">
        <v>2210</v>
      </c>
      <c r="D204" s="63">
        <v>2210</v>
      </c>
      <c r="E204" s="63">
        <v>1548.2</v>
      </c>
      <c r="F204" s="64">
        <v>0.70099999999999996</v>
      </c>
      <c r="G204" s="50">
        <v>2125</v>
      </c>
    </row>
    <row r="205" spans="1:7">
      <c r="A205" s="60" t="s">
        <v>93</v>
      </c>
      <c r="B205" s="61" t="s">
        <v>349</v>
      </c>
      <c r="C205" s="63">
        <v>14100</v>
      </c>
      <c r="D205" s="63">
        <v>15000</v>
      </c>
      <c r="E205" s="63">
        <v>10110.64</v>
      </c>
      <c r="F205" s="64">
        <v>0.67400000000000004</v>
      </c>
      <c r="G205" s="50">
        <v>15000</v>
      </c>
    </row>
    <row r="206" spans="1:7">
      <c r="A206" s="60" t="s">
        <v>350</v>
      </c>
      <c r="B206" s="61" t="s">
        <v>351</v>
      </c>
      <c r="C206" s="63">
        <v>1745</v>
      </c>
      <c r="D206" s="63">
        <v>1745</v>
      </c>
      <c r="E206" s="63">
        <v>0</v>
      </c>
      <c r="F206" s="64">
        <v>0</v>
      </c>
      <c r="G206" s="50">
        <v>1745</v>
      </c>
    </row>
    <row r="207" spans="1:7">
      <c r="A207" s="60" t="s">
        <v>352</v>
      </c>
      <c r="B207" s="61" t="s">
        <v>353</v>
      </c>
      <c r="C207" s="63">
        <v>750</v>
      </c>
      <c r="D207" s="63">
        <v>750</v>
      </c>
      <c r="E207" s="63">
        <v>0</v>
      </c>
      <c r="F207" s="64">
        <v>0</v>
      </c>
      <c r="G207" s="50">
        <v>750</v>
      </c>
    </row>
    <row r="208" spans="1:7">
      <c r="A208" s="60" t="s">
        <v>322</v>
      </c>
      <c r="B208" s="61" t="s">
        <v>354</v>
      </c>
      <c r="C208" s="63">
        <v>250</v>
      </c>
      <c r="D208" s="63">
        <v>250</v>
      </c>
      <c r="E208" s="63">
        <v>0</v>
      </c>
      <c r="F208" s="64">
        <v>0</v>
      </c>
      <c r="G208" s="50">
        <v>250</v>
      </c>
    </row>
    <row r="209" spans="1:7">
      <c r="A209" s="60" t="s">
        <v>123</v>
      </c>
      <c r="B209" s="61" t="s">
        <v>355</v>
      </c>
      <c r="C209" s="63">
        <v>100</v>
      </c>
      <c r="D209" s="63">
        <v>100</v>
      </c>
      <c r="E209" s="63">
        <v>0</v>
      </c>
      <c r="F209" s="64">
        <v>0</v>
      </c>
      <c r="G209" s="50">
        <v>100</v>
      </c>
    </row>
    <row r="210" spans="1:7">
      <c r="A210" s="60" t="s">
        <v>101</v>
      </c>
      <c r="B210" s="61" t="s">
        <v>837</v>
      </c>
      <c r="C210" s="63">
        <v>900</v>
      </c>
      <c r="D210" s="63">
        <v>900</v>
      </c>
      <c r="E210" s="63">
        <v>600</v>
      </c>
      <c r="F210" s="64">
        <v>0.66700000000000004</v>
      </c>
      <c r="G210" s="50">
        <v>900</v>
      </c>
    </row>
    <row r="211" spans="1:7">
      <c r="A211" s="71" t="s">
        <v>358</v>
      </c>
      <c r="B211" s="70" t="s">
        <v>359</v>
      </c>
      <c r="C211" s="51">
        <f>SUM(C201:C210)</f>
        <v>30380</v>
      </c>
      <c r="D211" s="51">
        <f t="shared" ref="D211:E211" si="26">SUM(D201:D210)</f>
        <v>32023</v>
      </c>
      <c r="E211" s="51">
        <f t="shared" si="26"/>
        <v>19481.449999999997</v>
      </c>
      <c r="F211" s="77">
        <v>0.60799999999999998</v>
      </c>
      <c r="G211" s="51">
        <f t="shared" ref="G211" si="27">SUM(G201:G210)</f>
        <v>33555</v>
      </c>
    </row>
    <row r="212" spans="1:7">
      <c r="A212" s="73"/>
      <c r="B212" s="74"/>
      <c r="C212" s="75"/>
      <c r="D212" s="76"/>
      <c r="E212" s="76"/>
      <c r="F212" s="73"/>
      <c r="G212" s="78"/>
    </row>
    <row r="213" spans="1:7">
      <c r="A213" s="60" t="s">
        <v>360</v>
      </c>
      <c r="B213" s="61" t="s">
        <v>361</v>
      </c>
      <c r="C213" s="63">
        <v>176175</v>
      </c>
      <c r="D213" s="63">
        <v>176175</v>
      </c>
      <c r="E213" s="63">
        <v>120662.6</v>
      </c>
      <c r="F213" s="64">
        <v>0.68500000000000005</v>
      </c>
      <c r="G213" s="38">
        <v>187785</v>
      </c>
    </row>
    <row r="214" spans="1:7">
      <c r="A214" s="60" t="s">
        <v>197</v>
      </c>
      <c r="B214" s="61" t="s">
        <v>362</v>
      </c>
      <c r="C214" s="63">
        <v>30000</v>
      </c>
      <c r="D214" s="63">
        <v>20000</v>
      </c>
      <c r="E214" s="63">
        <v>1334.81</v>
      </c>
      <c r="F214" s="64">
        <v>6.7000000000000004E-2</v>
      </c>
      <c r="G214" s="50">
        <v>40000</v>
      </c>
    </row>
    <row r="215" spans="1:7">
      <c r="A215" s="60" t="s">
        <v>90</v>
      </c>
      <c r="B215" s="61" t="s">
        <v>363</v>
      </c>
      <c r="C215" s="63">
        <v>16540</v>
      </c>
      <c r="D215" s="63">
        <v>16540</v>
      </c>
      <c r="E215" s="63">
        <v>9001.2999999999993</v>
      </c>
      <c r="F215" s="64">
        <v>0.54400000000000004</v>
      </c>
      <c r="G215" s="50">
        <v>16930</v>
      </c>
    </row>
    <row r="216" spans="1:7">
      <c r="A216" s="60" t="s">
        <v>848</v>
      </c>
      <c r="B216" s="61" t="s">
        <v>364</v>
      </c>
      <c r="C216" s="63">
        <v>46505</v>
      </c>
      <c r="D216" s="63">
        <v>46505</v>
      </c>
      <c r="E216" s="63">
        <v>25466.99</v>
      </c>
      <c r="F216" s="64">
        <v>0.54800000000000004</v>
      </c>
      <c r="G216" s="50">
        <v>40380</v>
      </c>
    </row>
    <row r="217" spans="1:7">
      <c r="A217" s="60" t="s">
        <v>93</v>
      </c>
      <c r="B217" s="61" t="s">
        <v>365</v>
      </c>
      <c r="C217" s="63">
        <v>60000</v>
      </c>
      <c r="D217" s="63">
        <v>60000</v>
      </c>
      <c r="E217" s="63">
        <v>38867.99</v>
      </c>
      <c r="F217" s="64">
        <v>0.64800000000000002</v>
      </c>
      <c r="G217" s="50">
        <v>60000</v>
      </c>
    </row>
    <row r="218" spans="1:7">
      <c r="A218" s="60" t="s">
        <v>366</v>
      </c>
      <c r="B218" s="61" t="s">
        <v>367</v>
      </c>
      <c r="C218" s="63">
        <v>7000</v>
      </c>
      <c r="D218" s="63">
        <v>7000</v>
      </c>
      <c r="E218" s="63">
        <v>3258.89</v>
      </c>
      <c r="F218" s="64">
        <v>0.46600000000000003</v>
      </c>
      <c r="G218" s="50">
        <v>7000</v>
      </c>
    </row>
    <row r="219" spans="1:7">
      <c r="A219" s="60" t="s">
        <v>368</v>
      </c>
      <c r="B219" s="61" t="s">
        <v>369</v>
      </c>
      <c r="C219" s="63">
        <v>8000</v>
      </c>
      <c r="D219" s="63">
        <v>8000</v>
      </c>
      <c r="E219" s="63">
        <v>4460.93</v>
      </c>
      <c r="F219" s="64">
        <v>0.55800000000000005</v>
      </c>
      <c r="G219" s="50">
        <v>8000</v>
      </c>
    </row>
    <row r="220" spans="1:7">
      <c r="A220" s="60" t="s">
        <v>370</v>
      </c>
      <c r="B220" s="61" t="s">
        <v>371</v>
      </c>
      <c r="C220" s="63">
        <v>8000</v>
      </c>
      <c r="D220" s="63">
        <v>8000</v>
      </c>
      <c r="E220" s="63">
        <v>7661.55</v>
      </c>
      <c r="F220" s="64">
        <v>0.95799999999999996</v>
      </c>
      <c r="G220" s="50">
        <v>8000</v>
      </c>
    </row>
    <row r="221" spans="1:7">
      <c r="A221" s="60" t="s">
        <v>862</v>
      </c>
      <c r="B221" s="61" t="s">
        <v>372</v>
      </c>
      <c r="C221" s="63">
        <v>0</v>
      </c>
      <c r="D221" s="63">
        <v>0</v>
      </c>
      <c r="E221" s="63">
        <v>0</v>
      </c>
      <c r="F221" s="64">
        <v>0</v>
      </c>
      <c r="G221" s="50"/>
    </row>
    <row r="222" spans="1:7">
      <c r="A222" s="60" t="s">
        <v>212</v>
      </c>
      <c r="B222" s="61" t="s">
        <v>373</v>
      </c>
      <c r="C222" s="63">
        <v>4200</v>
      </c>
      <c r="D222" s="63">
        <v>6200</v>
      </c>
      <c r="E222" s="63">
        <v>3089.5</v>
      </c>
      <c r="F222" s="64">
        <v>0.498</v>
      </c>
      <c r="G222" s="50">
        <v>5200</v>
      </c>
    </row>
    <row r="223" spans="1:7">
      <c r="A223" s="60" t="s">
        <v>63</v>
      </c>
      <c r="B223" s="61" t="s">
        <v>374</v>
      </c>
      <c r="C223" s="63">
        <v>30000</v>
      </c>
      <c r="D223" s="63">
        <v>30000</v>
      </c>
      <c r="E223" s="63">
        <v>19586.03</v>
      </c>
      <c r="F223" s="64">
        <v>0.65300000000000002</v>
      </c>
      <c r="G223" s="50">
        <v>30000</v>
      </c>
    </row>
    <row r="224" spans="1:7">
      <c r="A224" s="66" t="s">
        <v>375</v>
      </c>
      <c r="B224" s="67" t="s">
        <v>376</v>
      </c>
      <c r="C224" s="68">
        <v>0</v>
      </c>
      <c r="D224" s="68">
        <v>5524</v>
      </c>
      <c r="E224" s="68">
        <v>1599.38</v>
      </c>
      <c r="F224" s="69">
        <v>0.28999999999999998</v>
      </c>
      <c r="G224" s="72">
        <v>0</v>
      </c>
    </row>
    <row r="225" spans="1:7">
      <c r="A225" s="71" t="s">
        <v>358</v>
      </c>
      <c r="B225" s="70" t="s">
        <v>359</v>
      </c>
      <c r="C225" s="51">
        <f>SUM(C212:C224)</f>
        <v>386420</v>
      </c>
      <c r="D225" s="51">
        <f t="shared" ref="D225:E225" si="28">SUM(D212:D224)</f>
        <v>383944</v>
      </c>
      <c r="E225" s="51">
        <f t="shared" si="28"/>
        <v>234989.97</v>
      </c>
      <c r="F225" s="77">
        <v>0.61199999999999999</v>
      </c>
      <c r="G225" s="51">
        <f t="shared" ref="G225" si="29">SUM(G212:G224)</f>
        <v>403295</v>
      </c>
    </row>
    <row r="226" spans="1:7">
      <c r="A226" s="73"/>
      <c r="B226" s="74"/>
      <c r="C226" s="75"/>
      <c r="D226" s="76"/>
      <c r="E226" s="76"/>
      <c r="F226" s="79"/>
      <c r="G226" s="78"/>
    </row>
    <row r="227" spans="1:7">
      <c r="A227" s="60" t="s">
        <v>377</v>
      </c>
      <c r="B227" s="61" t="s">
        <v>378</v>
      </c>
      <c r="C227" s="63">
        <v>64239</v>
      </c>
      <c r="D227" s="63">
        <v>64239</v>
      </c>
      <c r="E227" s="63">
        <v>42010.400000000001</v>
      </c>
      <c r="F227" s="64">
        <v>0.65400000000000003</v>
      </c>
      <c r="G227" s="50">
        <v>70239</v>
      </c>
    </row>
    <row r="228" spans="1:7">
      <c r="A228" s="60" t="s">
        <v>379</v>
      </c>
      <c r="B228" s="61" t="s">
        <v>380</v>
      </c>
      <c r="C228" s="63">
        <v>0</v>
      </c>
      <c r="D228" s="63">
        <v>0</v>
      </c>
      <c r="E228" s="63">
        <v>0</v>
      </c>
      <c r="F228" s="64">
        <v>0</v>
      </c>
      <c r="G228" s="50"/>
    </row>
    <row r="229" spans="1:7">
      <c r="A229" s="60" t="s">
        <v>863</v>
      </c>
      <c r="B229" s="61" t="s">
        <v>381</v>
      </c>
      <c r="C229" s="63">
        <v>20977</v>
      </c>
      <c r="D229" s="63">
        <v>20977</v>
      </c>
      <c r="E229" s="63">
        <v>13215.58</v>
      </c>
      <c r="F229" s="64">
        <v>0.63</v>
      </c>
      <c r="G229" s="50">
        <v>24100</v>
      </c>
    </row>
    <row r="230" spans="1:7">
      <c r="A230" s="60" t="s">
        <v>382</v>
      </c>
      <c r="B230" s="61" t="s">
        <v>383</v>
      </c>
      <c r="C230" s="63">
        <v>0</v>
      </c>
      <c r="D230" s="63">
        <v>0</v>
      </c>
      <c r="E230" s="63">
        <v>0</v>
      </c>
      <c r="F230" s="64">
        <v>0</v>
      </c>
      <c r="G230" s="50"/>
    </row>
    <row r="231" spans="1:7">
      <c r="A231" s="60" t="s">
        <v>197</v>
      </c>
      <c r="B231" s="61" t="s">
        <v>384</v>
      </c>
      <c r="C231" s="63">
        <v>0</v>
      </c>
      <c r="D231" s="63">
        <v>0</v>
      </c>
      <c r="E231" s="63">
        <v>0</v>
      </c>
      <c r="F231" s="64">
        <v>0</v>
      </c>
      <c r="G231" s="50"/>
    </row>
    <row r="232" spans="1:7">
      <c r="A232" s="60" t="s">
        <v>90</v>
      </c>
      <c r="B232" s="61" t="s">
        <v>385</v>
      </c>
      <c r="C232" s="63">
        <v>6590</v>
      </c>
      <c r="D232" s="63">
        <v>6590</v>
      </c>
      <c r="E232" s="63">
        <v>4082.53</v>
      </c>
      <c r="F232" s="64">
        <v>0.62</v>
      </c>
      <c r="G232" s="50">
        <v>7290</v>
      </c>
    </row>
    <row r="233" spans="1:7">
      <c r="A233" s="60" t="s">
        <v>848</v>
      </c>
      <c r="B233" s="61" t="s">
        <v>386</v>
      </c>
      <c r="C233" s="63">
        <v>18500</v>
      </c>
      <c r="D233" s="63">
        <v>18500</v>
      </c>
      <c r="E233" s="63">
        <v>11789.49</v>
      </c>
      <c r="F233" s="64">
        <v>0.63700000000000001</v>
      </c>
      <c r="G233" s="50">
        <v>17145</v>
      </c>
    </row>
    <row r="234" spans="1:7">
      <c r="A234" s="60" t="s">
        <v>93</v>
      </c>
      <c r="B234" s="61" t="s">
        <v>387</v>
      </c>
      <c r="C234" s="63">
        <v>22500</v>
      </c>
      <c r="D234" s="63">
        <v>22500</v>
      </c>
      <c r="E234" s="63">
        <v>15474.6</v>
      </c>
      <c r="F234" s="64">
        <v>0.68799999999999994</v>
      </c>
      <c r="G234" s="50">
        <v>22500</v>
      </c>
    </row>
    <row r="235" spans="1:7">
      <c r="A235" s="60" t="s">
        <v>110</v>
      </c>
      <c r="B235" s="61" t="s">
        <v>388</v>
      </c>
      <c r="C235" s="63">
        <v>2000</v>
      </c>
      <c r="D235" s="63">
        <v>2000</v>
      </c>
      <c r="E235" s="63">
        <v>0</v>
      </c>
      <c r="F235" s="64">
        <v>0</v>
      </c>
      <c r="G235" s="50">
        <v>2000</v>
      </c>
    </row>
    <row r="236" spans="1:7">
      <c r="A236" s="60" t="s">
        <v>849</v>
      </c>
      <c r="B236" s="61" t="s">
        <v>389</v>
      </c>
      <c r="C236" s="63">
        <v>0</v>
      </c>
      <c r="D236" s="63">
        <v>200</v>
      </c>
      <c r="E236" s="63">
        <v>198.82</v>
      </c>
      <c r="F236" s="64">
        <v>0.99399999999999999</v>
      </c>
      <c r="G236" s="50"/>
    </row>
    <row r="237" spans="1:7">
      <c r="A237" s="60" t="s">
        <v>101</v>
      </c>
      <c r="B237" s="61" t="s">
        <v>390</v>
      </c>
      <c r="C237" s="63">
        <v>990</v>
      </c>
      <c r="D237" s="63">
        <v>990</v>
      </c>
      <c r="E237" s="63">
        <v>643.23</v>
      </c>
      <c r="F237" s="64">
        <v>0.65</v>
      </c>
      <c r="G237" s="50">
        <v>900</v>
      </c>
    </row>
    <row r="238" spans="1:7">
      <c r="A238" s="71" t="s">
        <v>808</v>
      </c>
      <c r="B238" s="70" t="s">
        <v>392</v>
      </c>
      <c r="C238" s="51">
        <f>SUM(C226:C237)</f>
        <v>135796</v>
      </c>
      <c r="D238" s="51">
        <f t="shared" ref="D238:E238" si="30">SUM(D226:D237)</f>
        <v>135996</v>
      </c>
      <c r="E238" s="51">
        <f t="shared" si="30"/>
        <v>87414.650000000009</v>
      </c>
      <c r="F238" s="77">
        <v>0.64300000000000002</v>
      </c>
      <c r="G238" s="51">
        <f t="shared" ref="G238" si="31">SUM(G226:G237)</f>
        <v>144174</v>
      </c>
    </row>
    <row r="239" spans="1:7">
      <c r="A239" s="73"/>
      <c r="B239" s="74"/>
      <c r="C239" s="75"/>
      <c r="D239" s="76"/>
      <c r="E239" s="76"/>
      <c r="F239" s="79"/>
      <c r="G239" s="78"/>
    </row>
    <row r="240" spans="1:7">
      <c r="A240" s="60" t="s">
        <v>393</v>
      </c>
      <c r="B240" s="61" t="s">
        <v>394</v>
      </c>
      <c r="C240" s="63">
        <v>32565</v>
      </c>
      <c r="D240" s="63">
        <v>32565</v>
      </c>
      <c r="E240" s="63">
        <v>21270.400000000001</v>
      </c>
      <c r="F240" s="64">
        <v>0.65300000000000002</v>
      </c>
      <c r="G240" s="50">
        <v>38535</v>
      </c>
    </row>
    <row r="241" spans="1:7">
      <c r="A241" s="60" t="s">
        <v>395</v>
      </c>
      <c r="B241" s="61" t="s">
        <v>396</v>
      </c>
      <c r="C241" s="63">
        <v>0</v>
      </c>
      <c r="D241" s="63">
        <v>0</v>
      </c>
      <c r="E241" s="63">
        <v>0</v>
      </c>
      <c r="F241" s="64">
        <v>0</v>
      </c>
      <c r="G241" s="50"/>
    </row>
    <row r="242" spans="1:7">
      <c r="A242" s="60" t="s">
        <v>864</v>
      </c>
      <c r="B242" s="61" t="s">
        <v>397</v>
      </c>
      <c r="C242" s="63">
        <v>20977</v>
      </c>
      <c r="D242" s="63">
        <v>20977</v>
      </c>
      <c r="E242" s="63">
        <v>14215.6</v>
      </c>
      <c r="F242" s="64">
        <v>0.67800000000000005</v>
      </c>
      <c r="G242" s="50">
        <v>24100</v>
      </c>
    </row>
    <row r="243" spans="1:7">
      <c r="A243" s="60" t="s">
        <v>172</v>
      </c>
      <c r="B243" s="61" t="s">
        <v>398</v>
      </c>
      <c r="C243" s="63">
        <v>1400</v>
      </c>
      <c r="D243" s="63">
        <v>1400</v>
      </c>
      <c r="E243" s="63">
        <v>1400</v>
      </c>
      <c r="F243" s="64">
        <v>1</v>
      </c>
      <c r="G243" s="50"/>
    </row>
    <row r="244" spans="1:7">
      <c r="A244" s="60" t="s">
        <v>90</v>
      </c>
      <c r="B244" s="61" t="s">
        <v>399</v>
      </c>
      <c r="C244" s="63">
        <v>6623</v>
      </c>
      <c r="D244" s="63">
        <v>6623</v>
      </c>
      <c r="E244" s="63">
        <v>4295.68</v>
      </c>
      <c r="F244" s="64">
        <v>0.64900000000000002</v>
      </c>
      <c r="G244" s="50">
        <v>4900</v>
      </c>
    </row>
    <row r="245" spans="1:7">
      <c r="A245" s="60" t="s">
        <v>848</v>
      </c>
      <c r="B245" s="61" t="s">
        <v>400</v>
      </c>
      <c r="C245" s="63">
        <v>18460</v>
      </c>
      <c r="D245" s="63">
        <v>18460</v>
      </c>
      <c r="E245" s="63">
        <v>12114.26</v>
      </c>
      <c r="F245" s="64">
        <v>0.65600000000000003</v>
      </c>
      <c r="G245" s="50">
        <v>11510</v>
      </c>
    </row>
    <row r="246" spans="1:7">
      <c r="A246" s="60" t="s">
        <v>865</v>
      </c>
      <c r="B246" s="61" t="s">
        <v>401</v>
      </c>
      <c r="C246" s="63">
        <v>22500</v>
      </c>
      <c r="D246" s="63">
        <v>22500</v>
      </c>
      <c r="E246" s="63">
        <v>15324.76</v>
      </c>
      <c r="F246" s="64">
        <v>0.68100000000000005</v>
      </c>
      <c r="G246" s="50">
        <v>22500</v>
      </c>
    </row>
    <row r="247" spans="1:7">
      <c r="A247" s="60" t="s">
        <v>95</v>
      </c>
      <c r="B247" s="61" t="s">
        <v>402</v>
      </c>
      <c r="C247" s="63">
        <v>4500</v>
      </c>
      <c r="D247" s="63">
        <v>4500</v>
      </c>
      <c r="E247" s="63">
        <v>2067.15</v>
      </c>
      <c r="F247" s="64">
        <v>0.45900000000000002</v>
      </c>
      <c r="G247" s="50">
        <v>4500</v>
      </c>
    </row>
    <row r="248" spans="1:7">
      <c r="A248" s="60" t="s">
        <v>97</v>
      </c>
      <c r="B248" s="61" t="s">
        <v>403</v>
      </c>
      <c r="C248" s="63">
        <v>1000</v>
      </c>
      <c r="D248" s="63">
        <v>1000</v>
      </c>
      <c r="E248" s="63">
        <v>991.5</v>
      </c>
      <c r="F248" s="64">
        <v>0.99199999999999999</v>
      </c>
      <c r="G248" s="38">
        <v>1500</v>
      </c>
    </row>
    <row r="249" spans="1:7">
      <c r="A249" s="60" t="s">
        <v>849</v>
      </c>
      <c r="B249" s="61" t="s">
        <v>404</v>
      </c>
      <c r="C249" s="63">
        <v>4000</v>
      </c>
      <c r="D249" s="63">
        <v>4000</v>
      </c>
      <c r="E249" s="63">
        <v>2884.47</v>
      </c>
      <c r="F249" s="64">
        <v>0.72099999999999997</v>
      </c>
      <c r="G249" s="50">
        <v>4000</v>
      </c>
    </row>
    <row r="250" spans="1:7">
      <c r="A250" s="60" t="s">
        <v>866</v>
      </c>
      <c r="B250" s="61" t="s">
        <v>405</v>
      </c>
      <c r="C250" s="63">
        <v>20000</v>
      </c>
      <c r="D250" s="63">
        <v>20000</v>
      </c>
      <c r="E250" s="63">
        <v>312</v>
      </c>
      <c r="F250" s="64">
        <v>1.6E-2</v>
      </c>
      <c r="G250" s="50">
        <v>20000</v>
      </c>
    </row>
    <row r="251" spans="1:7">
      <c r="A251" s="60" t="s">
        <v>406</v>
      </c>
      <c r="B251" s="61" t="s">
        <v>407</v>
      </c>
      <c r="C251" s="63">
        <v>6000</v>
      </c>
      <c r="D251" s="63">
        <v>6000</v>
      </c>
      <c r="E251" s="63">
        <v>0</v>
      </c>
      <c r="F251" s="64">
        <v>0</v>
      </c>
      <c r="G251" s="50">
        <v>3000</v>
      </c>
    </row>
    <row r="252" spans="1:7">
      <c r="A252" s="60" t="s">
        <v>356</v>
      </c>
      <c r="B252" s="61" t="s">
        <v>409</v>
      </c>
      <c r="C252" s="63">
        <v>500</v>
      </c>
      <c r="D252" s="63">
        <v>500</v>
      </c>
      <c r="E252" s="63">
        <v>0</v>
      </c>
      <c r="F252" s="64">
        <v>0</v>
      </c>
      <c r="G252" s="50">
        <v>500</v>
      </c>
    </row>
    <row r="253" spans="1:7">
      <c r="A253" s="122" t="s">
        <v>896</v>
      </c>
      <c r="B253" s="123" t="s">
        <v>897</v>
      </c>
      <c r="C253" s="119">
        <v>0</v>
      </c>
      <c r="D253" s="119">
        <v>0</v>
      </c>
      <c r="E253" s="119">
        <v>0</v>
      </c>
      <c r="F253" s="120">
        <v>0</v>
      </c>
      <c r="G253" s="121">
        <v>36000</v>
      </c>
    </row>
    <row r="254" spans="1:7">
      <c r="A254" s="71" t="s">
        <v>410</v>
      </c>
      <c r="B254" s="70" t="s">
        <v>411</v>
      </c>
      <c r="C254" s="51">
        <f>SUM(C239:C253)</f>
        <v>138525</v>
      </c>
      <c r="D254" s="51">
        <f>SUM(D239:D253)</f>
        <v>138525</v>
      </c>
      <c r="E254" s="51">
        <f>SUM(E239:E253)</f>
        <v>74875.819999999992</v>
      </c>
      <c r="F254" s="77">
        <v>0.54100000000000004</v>
      </c>
      <c r="G254" s="51">
        <f>SUM(G239:G253)</f>
        <v>171045</v>
      </c>
    </row>
    <row r="255" spans="1:7">
      <c r="A255" s="73"/>
      <c r="B255" s="74"/>
      <c r="C255" s="75"/>
      <c r="D255" s="76"/>
      <c r="E255" s="76"/>
      <c r="F255" s="73"/>
      <c r="G255" s="75"/>
    </row>
    <row r="256" spans="1:7">
      <c r="A256" s="60" t="s">
        <v>412</v>
      </c>
      <c r="B256" s="61" t="s">
        <v>413</v>
      </c>
      <c r="C256" s="63">
        <v>0</v>
      </c>
      <c r="D256" s="63">
        <v>0</v>
      </c>
      <c r="E256" s="63">
        <v>0</v>
      </c>
      <c r="F256" s="64">
        <v>0</v>
      </c>
      <c r="G256" s="50"/>
    </row>
    <row r="257" spans="1:7">
      <c r="A257" s="60" t="s">
        <v>867</v>
      </c>
      <c r="B257" s="61" t="s">
        <v>414</v>
      </c>
      <c r="C257" s="63">
        <v>0</v>
      </c>
      <c r="D257" s="63">
        <v>0</v>
      </c>
      <c r="E257" s="63">
        <v>0</v>
      </c>
      <c r="F257" s="64">
        <v>0</v>
      </c>
      <c r="G257" s="50"/>
    </row>
    <row r="258" spans="1:7">
      <c r="A258" s="60" t="s">
        <v>415</v>
      </c>
      <c r="B258" s="61" t="s">
        <v>416</v>
      </c>
      <c r="C258" s="63">
        <v>0</v>
      </c>
      <c r="D258" s="63">
        <v>0</v>
      </c>
      <c r="E258" s="63">
        <v>0</v>
      </c>
      <c r="F258" s="64">
        <v>0</v>
      </c>
      <c r="G258" s="50"/>
    </row>
    <row r="259" spans="1:7">
      <c r="A259" s="60" t="s">
        <v>417</v>
      </c>
      <c r="B259" s="61" t="s">
        <v>418</v>
      </c>
      <c r="C259" s="63">
        <v>0</v>
      </c>
      <c r="D259" s="63">
        <v>0</v>
      </c>
      <c r="E259" s="63">
        <v>10663.97</v>
      </c>
      <c r="F259" s="64">
        <v>0</v>
      </c>
      <c r="G259" s="50"/>
    </row>
    <row r="260" spans="1:7">
      <c r="A260" s="60" t="s">
        <v>419</v>
      </c>
      <c r="B260" s="61" t="s">
        <v>420</v>
      </c>
      <c r="C260" s="63">
        <v>0</v>
      </c>
      <c r="D260" s="63">
        <v>0</v>
      </c>
      <c r="E260" s="63">
        <v>0</v>
      </c>
      <c r="F260" s="64">
        <v>0</v>
      </c>
      <c r="G260" s="50"/>
    </row>
    <row r="261" spans="1:7">
      <c r="A261" s="66" t="s">
        <v>216</v>
      </c>
      <c r="B261" s="67" t="s">
        <v>809</v>
      </c>
      <c r="C261" s="68">
        <v>0</v>
      </c>
      <c r="D261" s="68">
        <v>0</v>
      </c>
      <c r="E261" s="68">
        <v>0</v>
      </c>
      <c r="F261" s="69">
        <v>0</v>
      </c>
      <c r="G261" s="72"/>
    </row>
    <row r="262" spans="1:7">
      <c r="A262" s="71" t="s">
        <v>421</v>
      </c>
      <c r="B262" s="70" t="s">
        <v>422</v>
      </c>
      <c r="C262" s="51">
        <f>SUM(C255:C261)</f>
        <v>0</v>
      </c>
      <c r="D262" s="51">
        <f t="shared" ref="D262:E262" si="32">SUM(D255:D261)</f>
        <v>0</v>
      </c>
      <c r="E262" s="51">
        <f t="shared" si="32"/>
        <v>10663.97</v>
      </c>
      <c r="F262" s="77">
        <v>0</v>
      </c>
      <c r="G262" s="51">
        <f t="shared" ref="G262" si="33">SUM(G255:G261)</f>
        <v>0</v>
      </c>
    </row>
    <row r="263" spans="1:7">
      <c r="A263" s="73"/>
      <c r="B263" s="74"/>
      <c r="C263" s="75"/>
      <c r="D263" s="76"/>
      <c r="E263" s="76"/>
      <c r="F263" s="79"/>
      <c r="G263" s="78"/>
    </row>
    <row r="264" spans="1:7">
      <c r="A264" s="60" t="s">
        <v>423</v>
      </c>
      <c r="B264" s="61" t="s">
        <v>424</v>
      </c>
      <c r="C264" s="63">
        <v>250</v>
      </c>
      <c r="D264" s="63">
        <v>250</v>
      </c>
      <c r="E264" s="63">
        <v>0</v>
      </c>
      <c r="F264" s="64">
        <v>0</v>
      </c>
      <c r="G264" s="50">
        <v>250</v>
      </c>
    </row>
    <row r="265" spans="1:7">
      <c r="A265" s="60" t="s">
        <v>425</v>
      </c>
      <c r="B265" s="61" t="s">
        <v>426</v>
      </c>
      <c r="C265" s="63">
        <v>750</v>
      </c>
      <c r="D265" s="63">
        <v>750</v>
      </c>
      <c r="E265" s="63">
        <v>0</v>
      </c>
      <c r="F265" s="64">
        <v>0</v>
      </c>
      <c r="G265" s="50">
        <v>750</v>
      </c>
    </row>
    <row r="266" spans="1:7">
      <c r="A266" s="60" t="s">
        <v>427</v>
      </c>
      <c r="B266" s="61" t="s">
        <v>428</v>
      </c>
      <c r="C266" s="63">
        <v>1000</v>
      </c>
      <c r="D266" s="63">
        <v>1000</v>
      </c>
      <c r="E266" s="63">
        <v>0</v>
      </c>
      <c r="F266" s="64">
        <v>0</v>
      </c>
      <c r="G266" s="50">
        <v>1000</v>
      </c>
    </row>
    <row r="267" spans="1:7">
      <c r="A267" s="60" t="s">
        <v>429</v>
      </c>
      <c r="B267" s="61" t="s">
        <v>430</v>
      </c>
      <c r="C267" s="63">
        <v>1500</v>
      </c>
      <c r="D267" s="63">
        <v>1500</v>
      </c>
      <c r="E267" s="63">
        <v>0</v>
      </c>
      <c r="F267" s="64">
        <v>0</v>
      </c>
      <c r="G267" s="50">
        <v>1500</v>
      </c>
    </row>
    <row r="268" spans="1:7">
      <c r="A268" s="60" t="s">
        <v>339</v>
      </c>
      <c r="B268" s="61" t="s">
        <v>431</v>
      </c>
      <c r="C268" s="63">
        <v>2000</v>
      </c>
      <c r="D268" s="63">
        <v>2000</v>
      </c>
      <c r="E268" s="63">
        <v>47.56</v>
      </c>
      <c r="F268" s="64">
        <v>2.4E-2</v>
      </c>
      <c r="G268" s="50">
        <v>2000</v>
      </c>
    </row>
    <row r="269" spans="1:7">
      <c r="A269" s="66" t="s">
        <v>432</v>
      </c>
      <c r="B269" s="67" t="s">
        <v>433</v>
      </c>
      <c r="C269" s="68">
        <v>0</v>
      </c>
      <c r="D269" s="68">
        <v>0</v>
      </c>
      <c r="E269" s="68">
        <v>0</v>
      </c>
      <c r="F269" s="69">
        <v>0</v>
      </c>
      <c r="G269" s="59"/>
    </row>
    <row r="270" spans="1:7">
      <c r="A270" s="71" t="s">
        <v>421</v>
      </c>
      <c r="B270" s="70" t="s">
        <v>422</v>
      </c>
      <c r="C270" s="51">
        <f>SUM(C263:C269)</f>
        <v>5500</v>
      </c>
      <c r="D270" s="51">
        <f>SUM(D263:D269)</f>
        <v>5500</v>
      </c>
      <c r="E270" s="51">
        <f>SUM(E263:E269)</f>
        <v>47.56</v>
      </c>
      <c r="F270" s="77">
        <v>8.9999999999999993E-3</v>
      </c>
      <c r="G270" s="51">
        <f t="shared" ref="G270" si="34">SUM(G263:G269)</f>
        <v>5500</v>
      </c>
    </row>
    <row r="271" spans="1:7">
      <c r="A271" s="73"/>
      <c r="B271" s="74"/>
      <c r="C271" s="75"/>
      <c r="D271" s="76"/>
      <c r="E271" s="76"/>
      <c r="F271" s="79"/>
      <c r="G271" s="78"/>
    </row>
    <row r="272" spans="1:7">
      <c r="A272" s="60" t="s">
        <v>434</v>
      </c>
      <c r="B272" s="61" t="s">
        <v>435</v>
      </c>
      <c r="C272" s="63">
        <v>12909</v>
      </c>
      <c r="D272" s="63">
        <v>12909</v>
      </c>
      <c r="E272" s="63">
        <v>7320.92</v>
      </c>
      <c r="F272" s="64">
        <v>0.56699999999999995</v>
      </c>
      <c r="G272" s="50">
        <v>16810</v>
      </c>
    </row>
    <row r="273" spans="1:7">
      <c r="A273" s="60" t="s">
        <v>172</v>
      </c>
      <c r="B273" s="61" t="s">
        <v>436</v>
      </c>
      <c r="C273" s="63">
        <v>5850</v>
      </c>
      <c r="D273" s="63">
        <v>5350</v>
      </c>
      <c r="E273" s="63">
        <v>0</v>
      </c>
      <c r="F273" s="64">
        <v>0</v>
      </c>
      <c r="G273" s="50">
        <v>7800</v>
      </c>
    </row>
    <row r="274" spans="1:7">
      <c r="A274" s="60" t="s">
        <v>90</v>
      </c>
      <c r="B274" s="61" t="s">
        <v>437</v>
      </c>
      <c r="C274" s="63">
        <v>1440</v>
      </c>
      <c r="D274" s="63">
        <v>1440</v>
      </c>
      <c r="E274" s="63">
        <v>560.03</v>
      </c>
      <c r="F274" s="64">
        <v>0.38900000000000001</v>
      </c>
      <c r="G274" s="50">
        <v>1885</v>
      </c>
    </row>
    <row r="275" spans="1:7">
      <c r="A275" s="60" t="s">
        <v>848</v>
      </c>
      <c r="B275" s="61" t="s">
        <v>438</v>
      </c>
      <c r="C275" s="63">
        <v>4030</v>
      </c>
      <c r="D275" s="63">
        <v>4030</v>
      </c>
      <c r="E275" s="63">
        <v>1544.05</v>
      </c>
      <c r="F275" s="64">
        <v>0.38300000000000001</v>
      </c>
      <c r="G275" s="50">
        <v>4430</v>
      </c>
    </row>
    <row r="276" spans="1:7">
      <c r="A276" s="60" t="s">
        <v>95</v>
      </c>
      <c r="B276" s="61" t="s">
        <v>439</v>
      </c>
      <c r="C276" s="63">
        <v>750</v>
      </c>
      <c r="D276" s="63">
        <v>750</v>
      </c>
      <c r="E276" s="63">
        <v>0</v>
      </c>
      <c r="F276" s="64">
        <v>0</v>
      </c>
      <c r="G276" s="50">
        <v>750</v>
      </c>
    </row>
    <row r="277" spans="1:7">
      <c r="A277" s="60" t="s">
        <v>97</v>
      </c>
      <c r="B277" s="61" t="s">
        <v>453</v>
      </c>
      <c r="C277" s="63">
        <v>1500</v>
      </c>
      <c r="D277" s="63">
        <v>2000</v>
      </c>
      <c r="E277" s="63">
        <v>1790.37</v>
      </c>
      <c r="F277" s="64">
        <v>0.89500000000000002</v>
      </c>
      <c r="G277" s="50">
        <v>1500</v>
      </c>
    </row>
    <row r="278" spans="1:7">
      <c r="A278" s="60" t="s">
        <v>123</v>
      </c>
      <c r="B278" s="61" t="s">
        <v>810</v>
      </c>
      <c r="C278" s="63">
        <v>500</v>
      </c>
      <c r="D278" s="63">
        <v>500</v>
      </c>
      <c r="E278" s="63">
        <v>251.55</v>
      </c>
      <c r="F278" s="64">
        <v>0.503</v>
      </c>
      <c r="G278" s="50">
        <v>500</v>
      </c>
    </row>
    <row r="279" spans="1:7">
      <c r="A279" s="60" t="s">
        <v>212</v>
      </c>
      <c r="B279" s="61" t="s">
        <v>454</v>
      </c>
      <c r="C279" s="63">
        <v>500</v>
      </c>
      <c r="D279" s="63">
        <v>500</v>
      </c>
      <c r="E279" s="63">
        <v>150</v>
      </c>
      <c r="F279" s="64">
        <v>0.3</v>
      </c>
      <c r="G279" s="50">
        <v>500</v>
      </c>
    </row>
    <row r="280" spans="1:7">
      <c r="A280" s="60" t="s">
        <v>101</v>
      </c>
      <c r="B280" s="61" t="s">
        <v>455</v>
      </c>
      <c r="C280" s="63">
        <v>1000</v>
      </c>
      <c r="D280" s="63">
        <v>1000</v>
      </c>
      <c r="E280" s="63">
        <v>387.89</v>
      </c>
      <c r="F280" s="64">
        <v>0.38800000000000001</v>
      </c>
      <c r="G280" s="50">
        <v>1000</v>
      </c>
    </row>
    <row r="281" spans="1:7">
      <c r="A281" s="66" t="s">
        <v>216</v>
      </c>
      <c r="B281" s="67" t="s">
        <v>793</v>
      </c>
      <c r="C281" s="68">
        <v>5000</v>
      </c>
      <c r="D281" s="68">
        <v>5000</v>
      </c>
      <c r="E281" s="68">
        <v>565</v>
      </c>
      <c r="F281" s="69">
        <v>0.113</v>
      </c>
      <c r="G281" s="72">
        <v>10000</v>
      </c>
    </row>
    <row r="282" spans="1:7">
      <c r="A282" s="71" t="s">
        <v>868</v>
      </c>
      <c r="B282" s="70" t="s">
        <v>456</v>
      </c>
      <c r="C282" s="51">
        <f>SUM(C271:C281)</f>
        <v>33479</v>
      </c>
      <c r="D282" s="51">
        <f>SUM(D271:D281)</f>
        <v>33479</v>
      </c>
      <c r="E282" s="51">
        <f>SUM(E271:E281)</f>
        <v>12569.809999999998</v>
      </c>
      <c r="F282" s="77">
        <v>0.376</v>
      </c>
      <c r="G282" s="51">
        <f>SUM(G271:G281)</f>
        <v>45175</v>
      </c>
    </row>
    <row r="283" spans="1:7">
      <c r="A283" s="73"/>
      <c r="B283" s="74"/>
      <c r="C283" s="75"/>
      <c r="D283" s="76"/>
      <c r="E283" s="76"/>
      <c r="F283" s="79"/>
      <c r="G283" s="78"/>
    </row>
    <row r="284" spans="1:7">
      <c r="A284" s="60" t="s">
        <v>457</v>
      </c>
      <c r="B284" s="61" t="s">
        <v>458</v>
      </c>
      <c r="C284" s="63">
        <v>41422</v>
      </c>
      <c r="D284" s="63">
        <v>41422</v>
      </c>
      <c r="E284" s="63">
        <v>27104.799999999999</v>
      </c>
      <c r="F284" s="64">
        <v>0.65400000000000003</v>
      </c>
      <c r="G284" s="50">
        <v>47442</v>
      </c>
    </row>
    <row r="285" spans="1:7">
      <c r="A285" s="60" t="s">
        <v>459</v>
      </c>
      <c r="B285" s="61" t="s">
        <v>460</v>
      </c>
      <c r="C285" s="63">
        <v>16354</v>
      </c>
      <c r="D285" s="63">
        <v>16354</v>
      </c>
      <c r="E285" s="63">
        <v>9370.25</v>
      </c>
      <c r="F285" s="64">
        <v>0.57299999999999995</v>
      </c>
      <c r="G285" s="50">
        <v>21216</v>
      </c>
    </row>
    <row r="286" spans="1:7">
      <c r="A286" s="60" t="s">
        <v>461</v>
      </c>
      <c r="B286" s="61" t="s">
        <v>462</v>
      </c>
      <c r="C286" s="63">
        <v>42267</v>
      </c>
      <c r="D286" s="63">
        <v>42267</v>
      </c>
      <c r="E286" s="63">
        <v>20853.5</v>
      </c>
      <c r="F286" s="64">
        <v>0.49299999999999999</v>
      </c>
      <c r="G286" s="50">
        <v>47661</v>
      </c>
    </row>
    <row r="287" spans="1:7">
      <c r="A287" s="60" t="s">
        <v>463</v>
      </c>
      <c r="B287" s="61" t="s">
        <v>464</v>
      </c>
      <c r="C287" s="63">
        <v>13260</v>
      </c>
      <c r="D287" s="63">
        <v>13260</v>
      </c>
      <c r="E287" s="63">
        <v>11252.3</v>
      </c>
      <c r="F287" s="64">
        <v>0.84899999999999998</v>
      </c>
      <c r="G287" s="50">
        <v>23780</v>
      </c>
    </row>
    <row r="288" spans="1:7">
      <c r="A288" s="60" t="s">
        <v>90</v>
      </c>
      <c r="B288" s="61" t="s">
        <v>465</v>
      </c>
      <c r="C288" s="63">
        <v>8670</v>
      </c>
      <c r="D288" s="63">
        <v>8670</v>
      </c>
      <c r="E288" s="63">
        <v>5152.8500000000004</v>
      </c>
      <c r="F288" s="65">
        <v>0.59399999999999997</v>
      </c>
      <c r="G288" s="50">
        <v>10720</v>
      </c>
    </row>
    <row r="289" spans="1:7">
      <c r="A289" s="60" t="s">
        <v>848</v>
      </c>
      <c r="B289" s="61" t="s">
        <v>466</v>
      </c>
      <c r="C289" s="63">
        <v>24340</v>
      </c>
      <c r="D289" s="63">
        <v>24340</v>
      </c>
      <c r="E289" s="63">
        <v>10908.65</v>
      </c>
      <c r="F289" s="64">
        <v>0.44800000000000001</v>
      </c>
      <c r="G289" s="50">
        <v>25220</v>
      </c>
    </row>
    <row r="290" spans="1:7">
      <c r="A290" s="60" t="s">
        <v>93</v>
      </c>
      <c r="B290" s="61" t="s">
        <v>467</v>
      </c>
      <c r="C290" s="63">
        <v>15000</v>
      </c>
      <c r="D290" s="63">
        <v>15000</v>
      </c>
      <c r="E290" s="63">
        <v>10244.6</v>
      </c>
      <c r="F290" s="64">
        <v>0.68300000000000005</v>
      </c>
      <c r="G290" s="50">
        <v>15000</v>
      </c>
    </row>
    <row r="291" spans="1:7">
      <c r="A291" s="60" t="s">
        <v>95</v>
      </c>
      <c r="B291" s="61" t="s">
        <v>468</v>
      </c>
      <c r="C291" s="63">
        <v>750</v>
      </c>
      <c r="D291" s="63">
        <v>750</v>
      </c>
      <c r="E291" s="63">
        <v>0</v>
      </c>
      <c r="F291" s="64">
        <v>0</v>
      </c>
      <c r="G291" s="38">
        <v>750</v>
      </c>
    </row>
    <row r="292" spans="1:7">
      <c r="A292" s="60" t="s">
        <v>97</v>
      </c>
      <c r="B292" s="61" t="s">
        <v>469</v>
      </c>
      <c r="C292" s="63">
        <v>2000</v>
      </c>
      <c r="D292" s="63">
        <v>2000</v>
      </c>
      <c r="E292" s="63">
        <v>1393.73</v>
      </c>
      <c r="F292" s="64">
        <v>0.69699999999999995</v>
      </c>
      <c r="G292" s="50">
        <v>2500</v>
      </c>
    </row>
    <row r="293" spans="1:7">
      <c r="A293" s="60" t="s">
        <v>470</v>
      </c>
      <c r="B293" s="61" t="s">
        <v>471</v>
      </c>
      <c r="C293" s="63">
        <v>60000</v>
      </c>
      <c r="D293" s="63">
        <v>60000</v>
      </c>
      <c r="E293" s="63">
        <v>37926.449999999997</v>
      </c>
      <c r="F293" s="64">
        <v>0.63200000000000001</v>
      </c>
      <c r="G293" s="50">
        <v>60000</v>
      </c>
    </row>
    <row r="294" spans="1:7">
      <c r="A294" s="60" t="s">
        <v>472</v>
      </c>
      <c r="B294" s="61" t="s">
        <v>473</v>
      </c>
      <c r="C294" s="63">
        <v>2100</v>
      </c>
      <c r="D294" s="63">
        <v>2100</v>
      </c>
      <c r="E294" s="63">
        <v>635.05999999999995</v>
      </c>
      <c r="F294" s="64">
        <v>0.30199999999999999</v>
      </c>
      <c r="G294" s="50">
        <v>2100</v>
      </c>
    </row>
    <row r="295" spans="1:7">
      <c r="A295" s="60" t="s">
        <v>474</v>
      </c>
      <c r="B295" s="61" t="s">
        <v>475</v>
      </c>
      <c r="C295" s="63">
        <v>2000</v>
      </c>
      <c r="D295" s="63">
        <v>2000</v>
      </c>
      <c r="E295" s="63">
        <v>659.45</v>
      </c>
      <c r="F295" s="64">
        <v>0.33</v>
      </c>
      <c r="G295" s="50">
        <v>2000</v>
      </c>
    </row>
    <row r="296" spans="1:7">
      <c r="A296" s="60" t="s">
        <v>476</v>
      </c>
      <c r="B296" s="61" t="s">
        <v>477</v>
      </c>
      <c r="C296" s="63">
        <v>10000</v>
      </c>
      <c r="D296" s="63">
        <v>10000</v>
      </c>
      <c r="E296" s="63">
        <v>4913.7299999999996</v>
      </c>
      <c r="F296" s="64">
        <v>0.49099999999999999</v>
      </c>
      <c r="G296" s="50">
        <v>10000</v>
      </c>
    </row>
    <row r="297" spans="1:7">
      <c r="A297" s="60" t="s">
        <v>478</v>
      </c>
      <c r="B297" s="61" t="s">
        <v>479</v>
      </c>
      <c r="C297" s="63">
        <v>3000</v>
      </c>
      <c r="D297" s="63">
        <v>3000</v>
      </c>
      <c r="E297" s="63">
        <v>992.11</v>
      </c>
      <c r="F297" s="64">
        <v>0.33100000000000002</v>
      </c>
      <c r="G297" s="50">
        <v>3000</v>
      </c>
    </row>
    <row r="298" spans="1:7">
      <c r="A298" s="60" t="s">
        <v>480</v>
      </c>
      <c r="B298" s="61" t="s">
        <v>481</v>
      </c>
      <c r="C298" s="63">
        <v>1000</v>
      </c>
      <c r="D298" s="63">
        <v>1000</v>
      </c>
      <c r="E298" s="63">
        <v>92.57</v>
      </c>
      <c r="F298" s="64">
        <v>9.2999999999999999E-2</v>
      </c>
      <c r="G298" s="50">
        <v>1000</v>
      </c>
    </row>
    <row r="299" spans="1:7">
      <c r="A299" s="60" t="s">
        <v>482</v>
      </c>
      <c r="B299" s="61" t="s">
        <v>483</v>
      </c>
      <c r="C299" s="63">
        <v>0</v>
      </c>
      <c r="D299" s="63">
        <v>0</v>
      </c>
      <c r="E299" s="63">
        <v>0</v>
      </c>
      <c r="F299" s="64">
        <v>0</v>
      </c>
      <c r="G299" s="50"/>
    </row>
    <row r="300" spans="1:7">
      <c r="A300" s="60" t="s">
        <v>484</v>
      </c>
      <c r="B300" s="61" t="s">
        <v>485</v>
      </c>
      <c r="C300" s="63">
        <v>2400</v>
      </c>
      <c r="D300" s="63">
        <v>2400</v>
      </c>
      <c r="E300" s="63">
        <v>0</v>
      </c>
      <c r="F300" s="64">
        <v>0</v>
      </c>
      <c r="G300" s="38">
        <v>2400</v>
      </c>
    </row>
    <row r="301" spans="1:7">
      <c r="A301" s="60" t="s">
        <v>101</v>
      </c>
      <c r="B301" s="61" t="s">
        <v>486</v>
      </c>
      <c r="C301" s="63">
        <v>1000</v>
      </c>
      <c r="D301" s="63">
        <v>1000</v>
      </c>
      <c r="E301" s="63">
        <v>181.86</v>
      </c>
      <c r="F301" s="64">
        <v>0.182</v>
      </c>
      <c r="G301" s="50">
        <v>1000</v>
      </c>
    </row>
    <row r="302" spans="1:7">
      <c r="A302" s="66" t="s">
        <v>216</v>
      </c>
      <c r="B302" s="67" t="s">
        <v>811</v>
      </c>
      <c r="C302" s="68">
        <v>24000</v>
      </c>
      <c r="D302" s="68">
        <v>24000</v>
      </c>
      <c r="E302" s="68">
        <v>21869.64</v>
      </c>
      <c r="F302" s="69">
        <v>0.91100000000000003</v>
      </c>
      <c r="G302" s="72">
        <v>0</v>
      </c>
    </row>
    <row r="303" spans="1:7">
      <c r="A303" s="71" t="s">
        <v>487</v>
      </c>
      <c r="B303" s="70" t="s">
        <v>488</v>
      </c>
      <c r="C303" s="51">
        <f>SUM(C283:C302)</f>
        <v>269563</v>
      </c>
      <c r="D303" s="51">
        <f>SUM(D283:D302)</f>
        <v>269563</v>
      </c>
      <c r="E303" s="51">
        <f>SUM(E283:E302)</f>
        <v>163551.54999999999</v>
      </c>
      <c r="F303" s="77">
        <v>0.60699999999999998</v>
      </c>
      <c r="G303" s="51">
        <f>SUM(G283:G302)</f>
        <v>275789</v>
      </c>
    </row>
    <row r="304" spans="1:7">
      <c r="A304" s="73"/>
      <c r="B304" s="74"/>
      <c r="C304" s="75"/>
      <c r="D304" s="76"/>
      <c r="E304" s="76"/>
      <c r="F304" s="73"/>
      <c r="G304" s="78"/>
    </row>
    <row r="305" spans="1:7">
      <c r="A305" s="60" t="s">
        <v>812</v>
      </c>
      <c r="B305" s="61" t="s">
        <v>813</v>
      </c>
      <c r="C305" s="63">
        <v>40000</v>
      </c>
      <c r="D305" s="63">
        <v>32800</v>
      </c>
      <c r="E305" s="63">
        <v>0</v>
      </c>
      <c r="F305" s="64">
        <v>0</v>
      </c>
      <c r="G305" s="50">
        <v>46000</v>
      </c>
    </row>
    <row r="306" spans="1:7">
      <c r="A306" s="60" t="s">
        <v>90</v>
      </c>
      <c r="B306" s="61" t="s">
        <v>814</v>
      </c>
      <c r="C306" s="63">
        <v>0</v>
      </c>
      <c r="D306" s="63">
        <v>0</v>
      </c>
      <c r="E306" s="63">
        <v>0</v>
      </c>
      <c r="F306" s="64">
        <v>0</v>
      </c>
      <c r="G306" s="50">
        <v>3590</v>
      </c>
    </row>
    <row r="307" spans="1:7">
      <c r="A307" s="60" t="s">
        <v>848</v>
      </c>
      <c r="B307" s="61" t="s">
        <v>815</v>
      </c>
      <c r="C307" s="63">
        <v>0</v>
      </c>
      <c r="D307" s="63">
        <v>0</v>
      </c>
      <c r="E307" s="63">
        <v>0</v>
      </c>
      <c r="F307" s="64">
        <v>0</v>
      </c>
      <c r="G307" s="50">
        <v>8445</v>
      </c>
    </row>
    <row r="308" spans="1:7">
      <c r="A308" s="60" t="s">
        <v>93</v>
      </c>
      <c r="B308" s="61" t="s">
        <v>816</v>
      </c>
      <c r="C308" s="63">
        <v>0</v>
      </c>
      <c r="D308" s="63">
        <v>0</v>
      </c>
      <c r="E308" s="63">
        <v>0</v>
      </c>
      <c r="F308" s="64">
        <v>0</v>
      </c>
      <c r="G308" s="50">
        <v>15000</v>
      </c>
    </row>
    <row r="309" spans="1:7">
      <c r="A309" s="60" t="s">
        <v>869</v>
      </c>
      <c r="B309" s="61" t="s">
        <v>817</v>
      </c>
      <c r="C309" s="63">
        <v>78976</v>
      </c>
      <c r="D309" s="63">
        <v>86176</v>
      </c>
      <c r="E309" s="63">
        <v>86176</v>
      </c>
      <c r="F309" s="64">
        <v>1</v>
      </c>
      <c r="G309" s="50">
        <v>85150</v>
      </c>
    </row>
    <row r="310" spans="1:7">
      <c r="A310" s="66" t="s">
        <v>216</v>
      </c>
      <c r="B310" s="67" t="s">
        <v>818</v>
      </c>
      <c r="C310" s="68">
        <v>0</v>
      </c>
      <c r="D310" s="68">
        <v>0</v>
      </c>
      <c r="E310" s="68">
        <v>0</v>
      </c>
      <c r="F310" s="69">
        <v>0</v>
      </c>
      <c r="G310" s="72">
        <v>15000</v>
      </c>
    </row>
    <row r="311" spans="1:7">
      <c r="A311" s="71" t="s">
        <v>819</v>
      </c>
      <c r="B311" s="70" t="s">
        <v>820</v>
      </c>
      <c r="C311" s="51">
        <f>SUM(C304:C310)</f>
        <v>118976</v>
      </c>
      <c r="D311" s="51">
        <f t="shared" ref="D311:E311" si="35">SUM(D304:D310)</f>
        <v>118976</v>
      </c>
      <c r="E311" s="51">
        <f t="shared" si="35"/>
        <v>86176</v>
      </c>
      <c r="F311" s="77">
        <v>0.72399999999999998</v>
      </c>
      <c r="G311" s="51">
        <f t="shared" ref="G311" si="36">SUM(G304:G310)</f>
        <v>173185</v>
      </c>
    </row>
    <row r="312" spans="1:7">
      <c r="A312" s="73"/>
      <c r="B312" s="74"/>
      <c r="C312" s="75"/>
      <c r="D312" s="76"/>
      <c r="E312" s="76"/>
      <c r="F312" s="73"/>
      <c r="G312" s="78"/>
    </row>
    <row r="313" spans="1:7">
      <c r="A313" s="60" t="s">
        <v>489</v>
      </c>
      <c r="B313" s="61" t="s">
        <v>490</v>
      </c>
      <c r="C313" s="63">
        <v>36000</v>
      </c>
      <c r="D313" s="63">
        <v>36000</v>
      </c>
      <c r="E313" s="63">
        <v>23088.66</v>
      </c>
      <c r="F313" s="60">
        <v>64.099999999999994</v>
      </c>
      <c r="G313" s="50">
        <v>36000</v>
      </c>
    </row>
    <row r="314" spans="1:7">
      <c r="A314" s="60" t="s">
        <v>172</v>
      </c>
      <c r="B314" s="61" t="s">
        <v>491</v>
      </c>
      <c r="C314" s="63">
        <v>7800</v>
      </c>
      <c r="D314" s="63">
        <v>7800</v>
      </c>
      <c r="E314" s="63">
        <v>2671.88</v>
      </c>
      <c r="F314" s="60">
        <v>34.299999999999997</v>
      </c>
      <c r="G314" s="50">
        <v>7800</v>
      </c>
    </row>
    <row r="315" spans="1:7">
      <c r="A315" s="60" t="s">
        <v>90</v>
      </c>
      <c r="B315" s="61" t="s">
        <v>492</v>
      </c>
      <c r="C315" s="63">
        <v>2825</v>
      </c>
      <c r="D315" s="63">
        <v>2825</v>
      </c>
      <c r="E315" s="63">
        <v>1959.55</v>
      </c>
      <c r="F315" s="60">
        <v>69.400000000000006</v>
      </c>
      <c r="G315" s="50">
        <v>3420</v>
      </c>
    </row>
    <row r="316" spans="1:7">
      <c r="A316" s="60" t="s">
        <v>848</v>
      </c>
      <c r="B316" s="61" t="s">
        <v>493</v>
      </c>
      <c r="C316" s="63">
        <v>7930</v>
      </c>
      <c r="D316" s="63">
        <v>7930</v>
      </c>
      <c r="E316" s="63">
        <v>4999.75</v>
      </c>
      <c r="F316" s="60">
        <v>63.1</v>
      </c>
      <c r="G316" s="50">
        <v>8045</v>
      </c>
    </row>
    <row r="317" spans="1:7">
      <c r="A317" s="60" t="s">
        <v>93</v>
      </c>
      <c r="B317" s="61" t="s">
        <v>494</v>
      </c>
      <c r="C317" s="63">
        <v>15000</v>
      </c>
      <c r="D317" s="63">
        <v>15000</v>
      </c>
      <c r="E317" s="63">
        <v>9593.7199999999993</v>
      </c>
      <c r="F317" s="60">
        <v>64</v>
      </c>
      <c r="G317" s="50">
        <v>15000</v>
      </c>
    </row>
    <row r="318" spans="1:7">
      <c r="A318" s="60" t="s">
        <v>495</v>
      </c>
      <c r="B318" s="61" t="s">
        <v>496</v>
      </c>
      <c r="C318" s="63">
        <v>1000</v>
      </c>
      <c r="D318" s="63">
        <v>1000</v>
      </c>
      <c r="E318" s="63">
        <v>0</v>
      </c>
      <c r="F318" s="60">
        <v>0</v>
      </c>
      <c r="G318" s="50">
        <v>1000</v>
      </c>
    </row>
    <row r="319" spans="1:7">
      <c r="A319" s="60" t="s">
        <v>97</v>
      </c>
      <c r="B319" s="61" t="s">
        <v>497</v>
      </c>
      <c r="C319" s="63">
        <v>300</v>
      </c>
      <c r="D319" s="63">
        <v>400</v>
      </c>
      <c r="E319" s="63">
        <v>315.79000000000002</v>
      </c>
      <c r="F319" s="60">
        <v>79</v>
      </c>
      <c r="G319" s="38">
        <v>300</v>
      </c>
    </row>
    <row r="320" spans="1:7">
      <c r="A320" s="60" t="s">
        <v>870</v>
      </c>
      <c r="B320" s="61" t="s">
        <v>499</v>
      </c>
      <c r="C320" s="63">
        <v>1950</v>
      </c>
      <c r="D320" s="63">
        <v>1950</v>
      </c>
      <c r="E320" s="63">
        <v>1171.58</v>
      </c>
      <c r="F320" s="60">
        <v>60.1</v>
      </c>
      <c r="G320" s="50">
        <v>1950</v>
      </c>
    </row>
    <row r="321" spans="1:7">
      <c r="A321" s="60" t="s">
        <v>322</v>
      </c>
      <c r="B321" s="61" t="s">
        <v>500</v>
      </c>
      <c r="C321" s="63">
        <v>250</v>
      </c>
      <c r="D321" s="63">
        <v>250</v>
      </c>
      <c r="E321" s="63">
        <v>0</v>
      </c>
      <c r="F321" s="60">
        <v>0</v>
      </c>
      <c r="G321" s="50">
        <v>250</v>
      </c>
    </row>
    <row r="322" spans="1:7">
      <c r="A322" s="60" t="s">
        <v>123</v>
      </c>
      <c r="B322" s="61" t="s">
        <v>794</v>
      </c>
      <c r="C322" s="63">
        <v>100</v>
      </c>
      <c r="D322" s="63">
        <v>100</v>
      </c>
      <c r="E322" s="63">
        <v>0</v>
      </c>
      <c r="F322" s="60">
        <v>0</v>
      </c>
      <c r="G322" s="50">
        <v>100</v>
      </c>
    </row>
    <row r="323" spans="1:7">
      <c r="A323" s="60" t="s">
        <v>501</v>
      </c>
      <c r="B323" s="61" t="s">
        <v>502</v>
      </c>
      <c r="C323" s="63">
        <v>0</v>
      </c>
      <c r="D323" s="63">
        <v>0</v>
      </c>
      <c r="E323" s="63">
        <v>0</v>
      </c>
      <c r="F323" s="60">
        <v>0</v>
      </c>
      <c r="G323" s="50"/>
    </row>
    <row r="324" spans="1:7">
      <c r="A324" s="60" t="s">
        <v>101</v>
      </c>
      <c r="B324" s="61" t="s">
        <v>503</v>
      </c>
      <c r="C324" s="63">
        <v>1600</v>
      </c>
      <c r="D324" s="63">
        <v>1600</v>
      </c>
      <c r="E324" s="63">
        <v>1079.5</v>
      </c>
      <c r="F324" s="60">
        <v>67.5</v>
      </c>
      <c r="G324" s="50">
        <v>1600</v>
      </c>
    </row>
    <row r="325" spans="1:7">
      <c r="A325" s="60" t="s">
        <v>339</v>
      </c>
      <c r="B325" s="61" t="s">
        <v>504</v>
      </c>
      <c r="C325" s="63">
        <v>1400</v>
      </c>
      <c r="D325" s="63">
        <v>1400</v>
      </c>
      <c r="E325" s="63">
        <v>1084.1199999999999</v>
      </c>
      <c r="F325" s="60">
        <v>77.400000000000006</v>
      </c>
      <c r="G325" s="50">
        <v>1400</v>
      </c>
    </row>
    <row r="326" spans="1:7">
      <c r="A326" s="60" t="s">
        <v>505</v>
      </c>
      <c r="B326" s="61" t="s">
        <v>506</v>
      </c>
      <c r="C326" s="63">
        <v>5260</v>
      </c>
      <c r="D326" s="63">
        <v>11800</v>
      </c>
      <c r="E326" s="63">
        <v>10114.93</v>
      </c>
      <c r="F326" s="60">
        <v>85.7</v>
      </c>
      <c r="G326" s="50">
        <v>5500</v>
      </c>
    </row>
    <row r="327" spans="1:7">
      <c r="A327" s="60" t="s">
        <v>507</v>
      </c>
      <c r="B327" s="61" t="s">
        <v>508</v>
      </c>
      <c r="C327" s="63">
        <v>700</v>
      </c>
      <c r="D327" s="63">
        <v>780</v>
      </c>
      <c r="E327" s="63">
        <v>779.98</v>
      </c>
      <c r="F327" s="60">
        <v>100</v>
      </c>
      <c r="G327" s="50">
        <v>1000</v>
      </c>
    </row>
    <row r="328" spans="1:7">
      <c r="A328" s="71" t="s">
        <v>819</v>
      </c>
      <c r="B328" s="70" t="s">
        <v>820</v>
      </c>
      <c r="C328" s="51">
        <f>SUM(C312:C327)</f>
        <v>82115</v>
      </c>
      <c r="D328" s="51">
        <f>SUM(D312:D327)</f>
        <v>88835</v>
      </c>
      <c r="E328" s="51">
        <f>SUM(E312:E327)</f>
        <v>56859.460000000006</v>
      </c>
      <c r="F328" s="77">
        <v>0.64</v>
      </c>
      <c r="G328" s="51">
        <f>SUM(G312:G327)</f>
        <v>83365</v>
      </c>
    </row>
    <row r="329" spans="1:7">
      <c r="A329" s="73"/>
      <c r="B329" s="74"/>
      <c r="C329" s="75"/>
      <c r="D329" s="76"/>
      <c r="E329" s="76"/>
      <c r="F329" s="79"/>
      <c r="G329" s="78"/>
    </row>
    <row r="330" spans="1:7">
      <c r="A330" s="60" t="s">
        <v>509</v>
      </c>
      <c r="B330" s="61" t="s">
        <v>510</v>
      </c>
      <c r="C330" s="63">
        <v>52276</v>
      </c>
      <c r="D330" s="63">
        <v>52276</v>
      </c>
      <c r="E330" s="63">
        <v>34190.400000000001</v>
      </c>
      <c r="F330" s="65">
        <v>0.65400000000000003</v>
      </c>
      <c r="G330" s="50">
        <v>58280</v>
      </c>
    </row>
    <row r="331" spans="1:7">
      <c r="A331" s="60" t="s">
        <v>871</v>
      </c>
      <c r="B331" s="61" t="s">
        <v>511</v>
      </c>
      <c r="C331" s="63">
        <v>0</v>
      </c>
      <c r="D331" s="63">
        <v>0</v>
      </c>
      <c r="E331" s="63">
        <v>0</v>
      </c>
      <c r="F331" s="64">
        <v>0</v>
      </c>
      <c r="G331" s="50"/>
    </row>
    <row r="332" spans="1:7">
      <c r="A332" s="60" t="s">
        <v>172</v>
      </c>
      <c r="B332" s="61" t="s">
        <v>512</v>
      </c>
      <c r="C332" s="63">
        <v>58932</v>
      </c>
      <c r="D332" s="63">
        <v>58932</v>
      </c>
      <c r="E332" s="63">
        <v>9715.9500000000007</v>
      </c>
      <c r="F332" s="64">
        <v>0.16500000000000001</v>
      </c>
      <c r="G332" s="50">
        <v>57505</v>
      </c>
    </row>
    <row r="333" spans="1:7">
      <c r="A333" s="60" t="s">
        <v>872</v>
      </c>
      <c r="B333" s="61" t="s">
        <v>513</v>
      </c>
      <c r="C333" s="63">
        <v>17940</v>
      </c>
      <c r="D333" s="63">
        <v>17940</v>
      </c>
      <c r="E333" s="63">
        <v>11620.75</v>
      </c>
      <c r="F333" s="64">
        <v>0.64800000000000002</v>
      </c>
      <c r="G333" s="50">
        <v>22620</v>
      </c>
    </row>
    <row r="334" spans="1:7">
      <c r="A334" s="60" t="s">
        <v>90</v>
      </c>
      <c r="B334" s="61" t="s">
        <v>514</v>
      </c>
      <c r="C334" s="63">
        <v>9880</v>
      </c>
      <c r="D334" s="63">
        <v>9880</v>
      </c>
      <c r="E334" s="63">
        <v>4148.2700000000004</v>
      </c>
      <c r="F334" s="64">
        <v>0.42</v>
      </c>
      <c r="G334" s="50">
        <v>10590</v>
      </c>
    </row>
    <row r="335" spans="1:7">
      <c r="A335" s="60" t="s">
        <v>848</v>
      </c>
      <c r="B335" s="61" t="s">
        <v>515</v>
      </c>
      <c r="C335" s="63">
        <v>27830</v>
      </c>
      <c r="D335" s="63">
        <v>27830</v>
      </c>
      <c r="E335" s="63">
        <v>11526.41</v>
      </c>
      <c r="F335" s="64">
        <v>0.41399999999999998</v>
      </c>
      <c r="G335" s="50">
        <v>24175</v>
      </c>
    </row>
    <row r="336" spans="1:7">
      <c r="A336" s="60" t="s">
        <v>93</v>
      </c>
      <c r="B336" s="61" t="s">
        <v>516</v>
      </c>
      <c r="C336" s="63">
        <v>15000</v>
      </c>
      <c r="D336" s="63">
        <v>15000</v>
      </c>
      <c r="E336" s="63">
        <v>10293.64</v>
      </c>
      <c r="F336" s="64">
        <v>0.68600000000000005</v>
      </c>
      <c r="G336" s="50">
        <v>15000</v>
      </c>
    </row>
    <row r="337" spans="1:7">
      <c r="A337" s="60" t="s">
        <v>110</v>
      </c>
      <c r="B337" s="61" t="s">
        <v>517</v>
      </c>
      <c r="C337" s="63">
        <v>1000</v>
      </c>
      <c r="D337" s="63">
        <v>0</v>
      </c>
      <c r="E337" s="63">
        <v>0</v>
      </c>
      <c r="F337" s="64">
        <v>0</v>
      </c>
      <c r="G337" s="50">
        <v>1000</v>
      </c>
    </row>
    <row r="338" spans="1:7">
      <c r="A338" s="60" t="s">
        <v>498</v>
      </c>
      <c r="B338" s="61" t="s">
        <v>518</v>
      </c>
      <c r="C338" s="63">
        <v>3300</v>
      </c>
      <c r="D338" s="63">
        <v>3300</v>
      </c>
      <c r="E338" s="63">
        <v>1362.91</v>
      </c>
      <c r="F338" s="64">
        <v>0.41299999999999998</v>
      </c>
      <c r="G338" s="50">
        <v>3300</v>
      </c>
    </row>
    <row r="339" spans="1:7">
      <c r="A339" s="60" t="s">
        <v>519</v>
      </c>
      <c r="B339" s="61" t="s">
        <v>520</v>
      </c>
      <c r="C339" s="63">
        <v>3600</v>
      </c>
      <c r="D339" s="63">
        <v>4600</v>
      </c>
      <c r="E339" s="63">
        <v>3974.91</v>
      </c>
      <c r="F339" s="64">
        <v>0.86399999999999999</v>
      </c>
      <c r="G339" s="50">
        <v>4600</v>
      </c>
    </row>
    <row r="340" spans="1:7">
      <c r="A340" s="60" t="s">
        <v>521</v>
      </c>
      <c r="B340" s="61" t="s">
        <v>522</v>
      </c>
      <c r="C340" s="63">
        <v>16000</v>
      </c>
      <c r="D340" s="63">
        <v>16000</v>
      </c>
      <c r="E340" s="63">
        <v>15073.49</v>
      </c>
      <c r="F340" s="64">
        <v>0.94199999999999995</v>
      </c>
      <c r="G340" s="38">
        <v>16000</v>
      </c>
    </row>
    <row r="341" spans="1:7">
      <c r="A341" s="60" t="s">
        <v>523</v>
      </c>
      <c r="B341" s="61" t="s">
        <v>524</v>
      </c>
      <c r="C341" s="63">
        <v>8700</v>
      </c>
      <c r="D341" s="63">
        <v>8700</v>
      </c>
      <c r="E341" s="63">
        <v>4716.54</v>
      </c>
      <c r="F341" s="64">
        <v>0.54200000000000004</v>
      </c>
      <c r="G341" s="50">
        <v>8700</v>
      </c>
    </row>
    <row r="342" spans="1:7">
      <c r="A342" s="60" t="s">
        <v>123</v>
      </c>
      <c r="B342" s="61" t="s">
        <v>525</v>
      </c>
      <c r="C342" s="63">
        <v>2500</v>
      </c>
      <c r="D342" s="63">
        <v>2500</v>
      </c>
      <c r="E342" s="63">
        <v>397.19</v>
      </c>
      <c r="F342" s="64">
        <v>0.159</v>
      </c>
      <c r="G342" s="50">
        <v>2500</v>
      </c>
    </row>
    <row r="343" spans="1:7">
      <c r="A343" s="60" t="s">
        <v>526</v>
      </c>
      <c r="B343" s="61" t="s">
        <v>527</v>
      </c>
      <c r="C343" s="63">
        <v>2500</v>
      </c>
      <c r="D343" s="63">
        <v>2500</v>
      </c>
      <c r="E343" s="63">
        <v>0</v>
      </c>
      <c r="F343" s="64">
        <v>0</v>
      </c>
      <c r="G343" s="50">
        <v>2500</v>
      </c>
    </row>
    <row r="344" spans="1:7">
      <c r="A344" s="60" t="s">
        <v>249</v>
      </c>
      <c r="B344" s="61" t="s">
        <v>528</v>
      </c>
      <c r="C344" s="63">
        <v>1650</v>
      </c>
      <c r="D344" s="63">
        <v>1650</v>
      </c>
      <c r="E344" s="63">
        <v>1277.8</v>
      </c>
      <c r="F344" s="64">
        <v>0.77400000000000002</v>
      </c>
      <c r="G344" s="50">
        <v>1650</v>
      </c>
    </row>
    <row r="345" spans="1:7">
      <c r="A345" s="60" t="s">
        <v>101</v>
      </c>
      <c r="B345" s="61" t="s">
        <v>529</v>
      </c>
      <c r="C345" s="63">
        <v>1500</v>
      </c>
      <c r="D345" s="63">
        <v>1500</v>
      </c>
      <c r="E345" s="63">
        <v>658.53</v>
      </c>
      <c r="F345" s="64">
        <v>0.439</v>
      </c>
      <c r="G345" s="50">
        <v>1500</v>
      </c>
    </row>
    <row r="346" spans="1:7">
      <c r="A346" s="60" t="s">
        <v>339</v>
      </c>
      <c r="B346" s="61" t="s">
        <v>530</v>
      </c>
      <c r="C346" s="63">
        <v>12000</v>
      </c>
      <c r="D346" s="63">
        <v>12000</v>
      </c>
      <c r="E346" s="63">
        <v>5350.14</v>
      </c>
      <c r="F346" s="64">
        <v>0.44600000000000001</v>
      </c>
      <c r="G346" s="50">
        <v>12000</v>
      </c>
    </row>
    <row r="347" spans="1:7">
      <c r="A347" s="66" t="s">
        <v>236</v>
      </c>
      <c r="B347" s="67" t="s">
        <v>531</v>
      </c>
      <c r="C347" s="68">
        <v>1500</v>
      </c>
      <c r="D347" s="68">
        <v>1500</v>
      </c>
      <c r="E347" s="68">
        <v>621.95000000000005</v>
      </c>
      <c r="F347" s="69">
        <v>0.41499999999999998</v>
      </c>
      <c r="G347" s="72">
        <v>1500</v>
      </c>
    </row>
    <row r="348" spans="1:7">
      <c r="A348" s="71" t="s">
        <v>532</v>
      </c>
      <c r="B348" s="70" t="s">
        <v>533</v>
      </c>
      <c r="C348" s="51">
        <f>SUM(C329:C347)</f>
        <v>236108</v>
      </c>
      <c r="D348" s="51">
        <f t="shared" ref="D348:E348" si="37">SUM(D329:D347)</f>
        <v>236108</v>
      </c>
      <c r="E348" s="51">
        <f t="shared" si="37"/>
        <v>114928.88000000002</v>
      </c>
      <c r="F348" s="77">
        <v>0.48699999999999999</v>
      </c>
      <c r="G348" s="51">
        <f t="shared" ref="G348" si="38">SUM(G329:G347)</f>
        <v>243420</v>
      </c>
    </row>
    <row r="349" spans="1:7">
      <c r="A349" s="73"/>
      <c r="B349" s="74"/>
      <c r="C349" s="75"/>
      <c r="D349" s="76"/>
      <c r="E349" s="76"/>
      <c r="F349" s="73"/>
      <c r="G349" s="78"/>
    </row>
    <row r="350" spans="1:7">
      <c r="A350" s="60" t="s">
        <v>534</v>
      </c>
      <c r="B350" s="61" t="s">
        <v>535</v>
      </c>
      <c r="C350" s="63">
        <v>53875</v>
      </c>
      <c r="D350" s="63">
        <v>53875</v>
      </c>
      <c r="E350" s="63">
        <v>35237.599999999999</v>
      </c>
      <c r="F350" s="64">
        <v>0.65400000000000003</v>
      </c>
      <c r="G350" s="50">
        <v>59882</v>
      </c>
    </row>
    <row r="351" spans="1:7">
      <c r="A351" s="60" t="s">
        <v>536</v>
      </c>
      <c r="B351" s="61" t="s">
        <v>537</v>
      </c>
      <c r="C351" s="63">
        <v>147680</v>
      </c>
      <c r="D351" s="63">
        <v>147680</v>
      </c>
      <c r="E351" s="63">
        <v>93228</v>
      </c>
      <c r="F351" s="64">
        <v>0.63100000000000001</v>
      </c>
      <c r="G351" s="50">
        <v>167544</v>
      </c>
    </row>
    <row r="352" spans="1:7">
      <c r="A352" s="60" t="s">
        <v>538</v>
      </c>
      <c r="B352" s="61" t="s">
        <v>539</v>
      </c>
      <c r="C352" s="63">
        <v>0</v>
      </c>
      <c r="D352" s="63">
        <v>0</v>
      </c>
      <c r="E352" s="63">
        <v>0</v>
      </c>
      <c r="F352" s="64">
        <v>0</v>
      </c>
      <c r="G352" s="50"/>
    </row>
    <row r="353" spans="1:7">
      <c r="A353" s="60" t="s">
        <v>540</v>
      </c>
      <c r="B353" s="61" t="s">
        <v>541</v>
      </c>
      <c r="C353" s="63">
        <v>36774</v>
      </c>
      <c r="D353" s="63">
        <v>36774</v>
      </c>
      <c r="E353" s="63">
        <v>16515.259999999998</v>
      </c>
      <c r="F353" s="64">
        <v>0.44900000000000001</v>
      </c>
      <c r="G353" s="38">
        <v>36400</v>
      </c>
    </row>
    <row r="354" spans="1:7">
      <c r="A354" s="60" t="s">
        <v>540</v>
      </c>
      <c r="B354" s="61" t="s">
        <v>542</v>
      </c>
      <c r="C354" s="63">
        <v>28080</v>
      </c>
      <c r="D354" s="63">
        <v>28080</v>
      </c>
      <c r="E354" s="63">
        <v>21056.75</v>
      </c>
      <c r="F354" s="64">
        <v>0.75</v>
      </c>
      <c r="G354" s="50">
        <v>38480</v>
      </c>
    </row>
    <row r="355" spans="1:7">
      <c r="A355" s="60" t="s">
        <v>543</v>
      </c>
      <c r="B355" s="61" t="s">
        <v>544</v>
      </c>
      <c r="C355" s="63">
        <v>36990</v>
      </c>
      <c r="D355" s="63">
        <v>36990</v>
      </c>
      <c r="E355" s="63">
        <v>7312.5</v>
      </c>
      <c r="F355" s="64">
        <v>0.19800000000000001</v>
      </c>
      <c r="G355" s="50">
        <v>43830</v>
      </c>
    </row>
    <row r="356" spans="1:7">
      <c r="A356" s="60" t="s">
        <v>545</v>
      </c>
      <c r="B356" s="61" t="s">
        <v>546</v>
      </c>
      <c r="C356" s="63">
        <v>19835</v>
      </c>
      <c r="D356" s="63">
        <v>19835</v>
      </c>
      <c r="E356" s="63">
        <v>11185.88</v>
      </c>
      <c r="F356" s="64">
        <v>0.56399999999999995</v>
      </c>
      <c r="G356" s="50">
        <v>25920</v>
      </c>
    </row>
    <row r="357" spans="1:7">
      <c r="A357" s="60" t="s">
        <v>90</v>
      </c>
      <c r="B357" s="61" t="s">
        <v>547</v>
      </c>
      <c r="C357" s="63">
        <v>24935</v>
      </c>
      <c r="D357" s="63">
        <v>24935</v>
      </c>
      <c r="E357" s="63">
        <v>13752.33</v>
      </c>
      <c r="F357" s="64">
        <v>0.55200000000000005</v>
      </c>
      <c r="G357" s="50">
        <v>28670</v>
      </c>
    </row>
    <row r="358" spans="1:7">
      <c r="A358" s="60" t="s">
        <v>848</v>
      </c>
      <c r="B358" s="61" t="s">
        <v>548</v>
      </c>
      <c r="C358" s="63">
        <v>66560</v>
      </c>
      <c r="D358" s="63">
        <v>66560</v>
      </c>
      <c r="E358" s="63">
        <v>39081.699999999997</v>
      </c>
      <c r="F358" s="64">
        <v>0.58699999999999997</v>
      </c>
      <c r="G358" s="50">
        <v>63280</v>
      </c>
    </row>
    <row r="359" spans="1:7">
      <c r="A359" s="60" t="s">
        <v>93</v>
      </c>
      <c r="B359" s="61" t="s">
        <v>549</v>
      </c>
      <c r="C359" s="63">
        <v>105000</v>
      </c>
      <c r="D359" s="63">
        <v>105000</v>
      </c>
      <c r="E359" s="63">
        <v>68498.240000000005</v>
      </c>
      <c r="F359" s="64">
        <v>0.65200000000000002</v>
      </c>
      <c r="G359" s="50">
        <v>105000</v>
      </c>
    </row>
    <row r="360" spans="1:7">
      <c r="A360" s="60" t="s">
        <v>110</v>
      </c>
      <c r="B360" s="61" t="s">
        <v>550</v>
      </c>
      <c r="C360" s="63">
        <v>1500</v>
      </c>
      <c r="D360" s="63">
        <v>1500</v>
      </c>
      <c r="E360" s="63">
        <v>12</v>
      </c>
      <c r="F360" s="64">
        <v>8.0000000000000002E-3</v>
      </c>
      <c r="G360" s="50">
        <v>1500</v>
      </c>
    </row>
    <row r="361" spans="1:7">
      <c r="A361" s="60" t="s">
        <v>97</v>
      </c>
      <c r="B361" s="61" t="s">
        <v>551</v>
      </c>
      <c r="C361" s="63">
        <v>400</v>
      </c>
      <c r="D361" s="63">
        <v>400</v>
      </c>
      <c r="E361" s="63">
        <v>30.48</v>
      </c>
      <c r="F361" s="64">
        <v>7.5999999999999998E-2</v>
      </c>
      <c r="G361" s="50">
        <v>400</v>
      </c>
    </row>
    <row r="362" spans="1:7">
      <c r="A362" s="60" t="s">
        <v>519</v>
      </c>
      <c r="B362" s="61" t="s">
        <v>552</v>
      </c>
      <c r="C362" s="63">
        <v>19000</v>
      </c>
      <c r="D362" s="63">
        <v>19000</v>
      </c>
      <c r="E362" s="63">
        <v>5993.32</v>
      </c>
      <c r="F362" s="64">
        <v>0.315</v>
      </c>
      <c r="G362" s="50">
        <v>19000</v>
      </c>
    </row>
    <row r="363" spans="1:7">
      <c r="A363" s="60" t="s">
        <v>322</v>
      </c>
      <c r="B363" s="61" t="s">
        <v>553</v>
      </c>
      <c r="C363" s="63">
        <v>15000</v>
      </c>
      <c r="D363" s="63">
        <v>15000</v>
      </c>
      <c r="E363" s="63">
        <v>9647.75</v>
      </c>
      <c r="F363" s="64">
        <v>0.64300000000000002</v>
      </c>
      <c r="G363" s="50">
        <v>16500</v>
      </c>
    </row>
    <row r="364" spans="1:7">
      <c r="A364" s="60" t="s">
        <v>554</v>
      </c>
      <c r="B364" s="61" t="s">
        <v>555</v>
      </c>
      <c r="C364" s="63">
        <v>55000</v>
      </c>
      <c r="D364" s="63">
        <v>55000</v>
      </c>
      <c r="E364" s="63">
        <v>13984</v>
      </c>
      <c r="F364" s="64">
        <v>0.254</v>
      </c>
      <c r="G364" s="50">
        <v>55000</v>
      </c>
    </row>
    <row r="365" spans="1:7">
      <c r="A365" s="60" t="s">
        <v>556</v>
      </c>
      <c r="B365" s="61" t="s">
        <v>557</v>
      </c>
      <c r="C365" s="63">
        <v>8000</v>
      </c>
      <c r="D365" s="63">
        <v>8000</v>
      </c>
      <c r="E365" s="63">
        <v>2591.64</v>
      </c>
      <c r="F365" s="64">
        <v>0.32400000000000001</v>
      </c>
      <c r="G365" s="50">
        <v>8000</v>
      </c>
    </row>
    <row r="366" spans="1:7">
      <c r="A366" s="60" t="s">
        <v>558</v>
      </c>
      <c r="B366" s="61" t="s">
        <v>559</v>
      </c>
      <c r="C366" s="63">
        <v>12000</v>
      </c>
      <c r="D366" s="63">
        <v>12000</v>
      </c>
      <c r="E366" s="63">
        <v>2606.1</v>
      </c>
      <c r="F366" s="64">
        <v>0.217</v>
      </c>
      <c r="G366" s="50">
        <v>12000</v>
      </c>
    </row>
    <row r="367" spans="1:7">
      <c r="A367" s="60" t="s">
        <v>821</v>
      </c>
      <c r="B367" s="61" t="s">
        <v>822</v>
      </c>
      <c r="C367" s="63">
        <v>1500</v>
      </c>
      <c r="D367" s="63">
        <v>1500</v>
      </c>
      <c r="E367" s="63">
        <v>677.6</v>
      </c>
      <c r="F367" s="64">
        <v>0.45200000000000001</v>
      </c>
      <c r="G367" s="50">
        <v>1500</v>
      </c>
    </row>
    <row r="368" spans="1:7">
      <c r="A368" s="60" t="s">
        <v>480</v>
      </c>
      <c r="B368" s="61" t="s">
        <v>560</v>
      </c>
      <c r="C368" s="63">
        <v>11000</v>
      </c>
      <c r="D368" s="63">
        <v>11000</v>
      </c>
      <c r="E368" s="63">
        <v>7174.57</v>
      </c>
      <c r="F368" s="64">
        <v>0.65200000000000002</v>
      </c>
      <c r="G368" s="50">
        <v>11000</v>
      </c>
    </row>
    <row r="369" spans="1:7">
      <c r="A369" s="60" t="s">
        <v>561</v>
      </c>
      <c r="B369" s="61" t="s">
        <v>562</v>
      </c>
      <c r="C369" s="63">
        <v>3000</v>
      </c>
      <c r="D369" s="63">
        <v>3000</v>
      </c>
      <c r="E369" s="63">
        <v>1449.8</v>
      </c>
      <c r="F369" s="64">
        <v>0.48299999999999998</v>
      </c>
      <c r="G369" s="50">
        <v>3000</v>
      </c>
    </row>
    <row r="370" spans="1:7">
      <c r="A370" s="60" t="s">
        <v>101</v>
      </c>
      <c r="B370" s="61" t="s">
        <v>563</v>
      </c>
      <c r="C370" s="63">
        <v>5000</v>
      </c>
      <c r="D370" s="63">
        <v>5000</v>
      </c>
      <c r="E370" s="63">
        <v>1200</v>
      </c>
      <c r="F370" s="64">
        <v>0.24</v>
      </c>
      <c r="G370" s="50">
        <v>5000</v>
      </c>
    </row>
    <row r="371" spans="1:7">
      <c r="A371" s="60" t="s">
        <v>339</v>
      </c>
      <c r="B371" s="61" t="s">
        <v>564</v>
      </c>
      <c r="C371" s="63">
        <v>7800</v>
      </c>
      <c r="D371" s="63">
        <v>7800</v>
      </c>
      <c r="E371" s="63">
        <v>3695.51</v>
      </c>
      <c r="F371" s="64">
        <v>0.47399999999999998</v>
      </c>
      <c r="G371" s="50">
        <v>7800</v>
      </c>
    </row>
    <row r="372" spans="1:7">
      <c r="A372" s="66" t="s">
        <v>565</v>
      </c>
      <c r="B372" s="67" t="s">
        <v>566</v>
      </c>
      <c r="C372" s="68">
        <v>49000</v>
      </c>
      <c r="D372" s="68">
        <v>49000</v>
      </c>
      <c r="E372" s="68">
        <v>35832.839999999997</v>
      </c>
      <c r="F372" s="69">
        <v>0.73099999999999998</v>
      </c>
      <c r="G372" s="72">
        <v>8000</v>
      </c>
    </row>
    <row r="373" spans="1:7">
      <c r="A373" s="71" t="s">
        <v>567</v>
      </c>
      <c r="B373" s="70" t="s">
        <v>568</v>
      </c>
      <c r="C373" s="51">
        <f>SUM(C349:C372)</f>
        <v>707929</v>
      </c>
      <c r="D373" s="51">
        <f t="shared" ref="D373:E373" si="39">SUM(D349:D372)</f>
        <v>707929</v>
      </c>
      <c r="E373" s="51">
        <f t="shared" si="39"/>
        <v>390763.87</v>
      </c>
      <c r="F373" s="77">
        <v>0.55200000000000005</v>
      </c>
      <c r="G373" s="51">
        <f t="shared" ref="G373" si="40">SUM(G349:G372)</f>
        <v>717706</v>
      </c>
    </row>
    <row r="374" spans="1:7">
      <c r="A374" s="73"/>
      <c r="B374" s="74"/>
      <c r="C374" s="75"/>
      <c r="D374" s="76"/>
      <c r="E374" s="76"/>
      <c r="F374" s="73"/>
      <c r="G374" s="75"/>
    </row>
    <row r="375" spans="1:7">
      <c r="A375" s="60" t="s">
        <v>519</v>
      </c>
      <c r="B375" s="61" t="s">
        <v>569</v>
      </c>
      <c r="C375" s="63">
        <v>3000</v>
      </c>
      <c r="D375" s="63">
        <v>3000</v>
      </c>
      <c r="E375" s="63">
        <v>0</v>
      </c>
      <c r="F375" s="64">
        <v>0</v>
      </c>
      <c r="G375" s="50">
        <v>3000</v>
      </c>
    </row>
    <row r="376" spans="1:7">
      <c r="A376" s="60" t="s">
        <v>558</v>
      </c>
      <c r="B376" s="61" t="s">
        <v>570</v>
      </c>
      <c r="C376" s="63">
        <v>4200</v>
      </c>
      <c r="D376" s="63">
        <v>4200</v>
      </c>
      <c r="E376" s="63">
        <v>257.95</v>
      </c>
      <c r="F376" s="64">
        <v>6.0999999999999999E-2</v>
      </c>
      <c r="G376" s="50">
        <v>4200</v>
      </c>
    </row>
    <row r="377" spans="1:7">
      <c r="A377" s="60" t="s">
        <v>339</v>
      </c>
      <c r="B377" s="61" t="s">
        <v>571</v>
      </c>
      <c r="C377" s="63">
        <v>15000</v>
      </c>
      <c r="D377" s="63">
        <v>15000</v>
      </c>
      <c r="E377" s="63">
        <v>10236.82</v>
      </c>
      <c r="F377" s="64">
        <v>0.68300000000000005</v>
      </c>
      <c r="G377" s="50">
        <v>15000</v>
      </c>
    </row>
    <row r="378" spans="1:7">
      <c r="A378" s="60" t="s">
        <v>572</v>
      </c>
      <c r="B378" s="61" t="s">
        <v>573</v>
      </c>
      <c r="C378" s="63">
        <v>1600</v>
      </c>
      <c r="D378" s="63">
        <v>1600</v>
      </c>
      <c r="E378" s="63">
        <v>0</v>
      </c>
      <c r="F378" s="64">
        <v>0</v>
      </c>
      <c r="G378" s="50">
        <v>1600</v>
      </c>
    </row>
    <row r="379" spans="1:7">
      <c r="A379" s="60" t="s">
        <v>574</v>
      </c>
      <c r="B379" s="61" t="s">
        <v>575</v>
      </c>
      <c r="C379" s="63">
        <v>1000</v>
      </c>
      <c r="D379" s="63">
        <v>1000</v>
      </c>
      <c r="E379" s="63">
        <v>0</v>
      </c>
      <c r="F379" s="64">
        <v>0</v>
      </c>
      <c r="G379" s="50">
        <v>1000</v>
      </c>
    </row>
    <row r="380" spans="1:7">
      <c r="A380" s="66" t="s">
        <v>565</v>
      </c>
      <c r="B380" s="67" t="s">
        <v>576</v>
      </c>
      <c r="C380" s="68">
        <v>1500</v>
      </c>
      <c r="D380" s="68">
        <v>1500</v>
      </c>
      <c r="E380" s="68">
        <v>0</v>
      </c>
      <c r="F380" s="69">
        <v>0</v>
      </c>
      <c r="G380" s="72">
        <v>1500</v>
      </c>
    </row>
    <row r="381" spans="1:7">
      <c r="A381" s="71" t="s">
        <v>577</v>
      </c>
      <c r="B381" s="70" t="s">
        <v>578</v>
      </c>
      <c r="C381" s="51">
        <f>SUM(C374:C380)</f>
        <v>26300</v>
      </c>
      <c r="D381" s="51">
        <f t="shared" ref="D381:E381" si="41">SUM(D374:D380)</f>
        <v>26300</v>
      </c>
      <c r="E381" s="51">
        <f t="shared" si="41"/>
        <v>10494.77</v>
      </c>
      <c r="F381" s="77">
        <v>0.39900000000000002</v>
      </c>
      <c r="G381" s="51">
        <f t="shared" ref="G381" si="42">SUM(G374:G380)</f>
        <v>26300</v>
      </c>
    </row>
    <row r="382" spans="1:7">
      <c r="A382" s="73"/>
      <c r="B382" s="74"/>
      <c r="C382" s="75"/>
      <c r="D382" s="76"/>
      <c r="E382" s="76"/>
      <c r="F382" s="73"/>
      <c r="G382" s="78"/>
    </row>
    <row r="383" spans="1:7">
      <c r="A383" s="60" t="s">
        <v>543</v>
      </c>
      <c r="B383" s="61" t="s">
        <v>579</v>
      </c>
      <c r="C383" s="63">
        <v>33750</v>
      </c>
      <c r="D383" s="63">
        <v>33750</v>
      </c>
      <c r="E383" s="63">
        <v>0</v>
      </c>
      <c r="F383" s="64">
        <v>0</v>
      </c>
      <c r="G383" s="38">
        <v>41220</v>
      </c>
    </row>
    <row r="384" spans="1:7">
      <c r="A384" s="60" t="s">
        <v>545</v>
      </c>
      <c r="B384" s="61" t="s">
        <v>580</v>
      </c>
      <c r="C384" s="63">
        <v>5198</v>
      </c>
      <c r="D384" s="63">
        <v>5198</v>
      </c>
      <c r="E384" s="63">
        <v>0</v>
      </c>
      <c r="F384" s="64">
        <v>0</v>
      </c>
      <c r="G384" s="50">
        <v>6300</v>
      </c>
    </row>
    <row r="385" spans="1:7">
      <c r="A385" s="60" t="s">
        <v>90</v>
      </c>
      <c r="B385" s="61" t="s">
        <v>581</v>
      </c>
      <c r="C385" s="63">
        <v>2980</v>
      </c>
      <c r="D385" s="63">
        <v>2980</v>
      </c>
      <c r="E385" s="63">
        <v>0</v>
      </c>
      <c r="F385" s="64">
        <v>0</v>
      </c>
      <c r="G385" s="50">
        <v>3640</v>
      </c>
    </row>
    <row r="386" spans="1:7">
      <c r="A386" s="60" t="s">
        <v>860</v>
      </c>
      <c r="B386" s="61" t="s">
        <v>873</v>
      </c>
      <c r="C386" s="63">
        <v>0</v>
      </c>
      <c r="D386" s="63">
        <v>0</v>
      </c>
      <c r="E386" s="63">
        <v>0</v>
      </c>
      <c r="F386" s="64">
        <v>0</v>
      </c>
      <c r="G386" s="50"/>
    </row>
    <row r="387" spans="1:7">
      <c r="A387" s="60" t="s">
        <v>856</v>
      </c>
      <c r="B387" s="61" t="s">
        <v>874</v>
      </c>
      <c r="C387" s="63">
        <v>0</v>
      </c>
      <c r="D387" s="63">
        <v>0</v>
      </c>
      <c r="E387" s="63">
        <v>0</v>
      </c>
      <c r="F387" s="64">
        <v>0</v>
      </c>
      <c r="G387" s="50"/>
    </row>
    <row r="388" spans="1:7">
      <c r="A388" s="60" t="s">
        <v>519</v>
      </c>
      <c r="B388" s="61" t="s">
        <v>582</v>
      </c>
      <c r="C388" s="63">
        <v>2000</v>
      </c>
      <c r="D388" s="63">
        <v>2000</v>
      </c>
      <c r="E388" s="63">
        <v>232.56</v>
      </c>
      <c r="F388" s="64">
        <v>0.11600000000000001</v>
      </c>
      <c r="G388" s="50">
        <v>2000</v>
      </c>
    </row>
    <row r="389" spans="1:7">
      <c r="A389" s="60" t="s">
        <v>583</v>
      </c>
      <c r="B389" s="61" t="s">
        <v>584</v>
      </c>
      <c r="C389" s="63">
        <v>3000</v>
      </c>
      <c r="D389" s="63">
        <v>3000</v>
      </c>
      <c r="E389" s="63">
        <v>0</v>
      </c>
      <c r="F389" s="64">
        <v>0</v>
      </c>
      <c r="G389" s="50">
        <v>3000</v>
      </c>
    </row>
    <row r="390" spans="1:7">
      <c r="A390" s="60" t="s">
        <v>585</v>
      </c>
      <c r="B390" s="61" t="s">
        <v>586</v>
      </c>
      <c r="C390" s="63">
        <v>10000</v>
      </c>
      <c r="D390" s="63">
        <v>10000</v>
      </c>
      <c r="E390" s="63">
        <v>869.58</v>
      </c>
      <c r="F390" s="64">
        <v>8.6999999999999994E-2</v>
      </c>
      <c r="G390" s="50">
        <v>10000</v>
      </c>
    </row>
    <row r="391" spans="1:7">
      <c r="A391" s="60" t="s">
        <v>558</v>
      </c>
      <c r="B391" s="61" t="s">
        <v>587</v>
      </c>
      <c r="C391" s="63">
        <v>5000</v>
      </c>
      <c r="D391" s="63">
        <v>5000</v>
      </c>
      <c r="E391" s="63">
        <v>1898.16</v>
      </c>
      <c r="F391" s="64">
        <v>0.38</v>
      </c>
      <c r="G391" s="50">
        <v>5000</v>
      </c>
    </row>
    <row r="392" spans="1:7">
      <c r="A392" s="60" t="s">
        <v>588</v>
      </c>
      <c r="B392" s="61" t="s">
        <v>589</v>
      </c>
      <c r="C392" s="63">
        <v>1500</v>
      </c>
      <c r="D392" s="63">
        <v>1500</v>
      </c>
      <c r="E392" s="63">
        <v>0</v>
      </c>
      <c r="F392" s="64">
        <v>0</v>
      </c>
      <c r="G392" s="50">
        <v>1500</v>
      </c>
    </row>
    <row r="393" spans="1:7">
      <c r="A393" s="60" t="s">
        <v>101</v>
      </c>
      <c r="B393" s="61" t="s">
        <v>590</v>
      </c>
      <c r="C393" s="63">
        <v>350</v>
      </c>
      <c r="D393" s="63">
        <v>350</v>
      </c>
      <c r="E393" s="63">
        <v>174.06</v>
      </c>
      <c r="F393" s="64">
        <v>0.497</v>
      </c>
      <c r="G393" s="38">
        <v>350</v>
      </c>
    </row>
    <row r="394" spans="1:7">
      <c r="A394" s="60" t="s">
        <v>339</v>
      </c>
      <c r="B394" s="61" t="s">
        <v>591</v>
      </c>
      <c r="C394" s="63">
        <v>11000</v>
      </c>
      <c r="D394" s="63">
        <v>11000</v>
      </c>
      <c r="E394" s="63">
        <v>3455.87</v>
      </c>
      <c r="F394" s="64">
        <v>0.314</v>
      </c>
      <c r="G394" s="50">
        <v>11000</v>
      </c>
    </row>
    <row r="395" spans="1:7">
      <c r="A395" s="60" t="s">
        <v>357</v>
      </c>
      <c r="B395" s="61" t="s">
        <v>592</v>
      </c>
      <c r="C395" s="63">
        <v>5000</v>
      </c>
      <c r="D395" s="63">
        <v>5000</v>
      </c>
      <c r="E395" s="63">
        <v>569.39</v>
      </c>
      <c r="F395" s="64">
        <v>0.114</v>
      </c>
      <c r="G395" s="50">
        <v>5000</v>
      </c>
    </row>
    <row r="396" spans="1:7">
      <c r="A396" s="66" t="s">
        <v>216</v>
      </c>
      <c r="B396" s="67" t="s">
        <v>593</v>
      </c>
      <c r="C396" s="68">
        <v>0</v>
      </c>
      <c r="D396" s="68">
        <v>0</v>
      </c>
      <c r="E396" s="68">
        <v>0</v>
      </c>
      <c r="F396" s="69">
        <v>0</v>
      </c>
      <c r="G396" s="72"/>
    </row>
    <row r="397" spans="1:7">
      <c r="A397" s="71" t="s">
        <v>594</v>
      </c>
      <c r="B397" s="70" t="s">
        <v>595</v>
      </c>
      <c r="C397" s="51">
        <f>SUM(C382:C396)</f>
        <v>79778</v>
      </c>
      <c r="D397" s="51">
        <f t="shared" ref="D397:E397" si="43">SUM(D382:D396)</f>
        <v>79778</v>
      </c>
      <c r="E397" s="51">
        <f t="shared" si="43"/>
        <v>7199.62</v>
      </c>
      <c r="F397" s="80">
        <v>8.9999999999999998E-4</v>
      </c>
      <c r="G397" s="51">
        <f t="shared" ref="G397" si="44">SUM(G382:G396)</f>
        <v>89010</v>
      </c>
    </row>
    <row r="398" spans="1:7">
      <c r="A398" s="73"/>
      <c r="B398" s="74"/>
      <c r="C398" s="75"/>
      <c r="D398" s="76"/>
      <c r="E398" s="76"/>
      <c r="F398" s="79"/>
      <c r="G398" s="78"/>
    </row>
    <row r="399" spans="1:7">
      <c r="A399" s="60" t="s">
        <v>519</v>
      </c>
      <c r="B399" s="61" t="s">
        <v>596</v>
      </c>
      <c r="C399" s="63">
        <v>3500</v>
      </c>
      <c r="D399" s="63">
        <v>3500</v>
      </c>
      <c r="E399" s="63">
        <v>562.64</v>
      </c>
      <c r="F399" s="64">
        <v>0.161</v>
      </c>
      <c r="G399" s="50">
        <v>3500</v>
      </c>
    </row>
    <row r="400" spans="1:7">
      <c r="A400" s="60" t="s">
        <v>558</v>
      </c>
      <c r="B400" s="61" t="s">
        <v>597</v>
      </c>
      <c r="C400" s="63">
        <v>9000</v>
      </c>
      <c r="D400" s="63">
        <v>9000</v>
      </c>
      <c r="E400" s="63">
        <v>1548.73</v>
      </c>
      <c r="F400" s="64">
        <v>0.17199999999999999</v>
      </c>
      <c r="G400" s="50">
        <v>9000</v>
      </c>
    </row>
    <row r="401" spans="1:7">
      <c r="A401" s="60" t="s">
        <v>875</v>
      </c>
      <c r="B401" s="61" t="s">
        <v>876</v>
      </c>
      <c r="C401" s="63">
        <v>3100</v>
      </c>
      <c r="D401" s="63">
        <v>3100</v>
      </c>
      <c r="E401" s="63">
        <v>0</v>
      </c>
      <c r="F401" s="64">
        <v>0</v>
      </c>
      <c r="G401" s="50">
        <v>3100</v>
      </c>
    </row>
    <row r="402" spans="1:7">
      <c r="A402" s="60" t="s">
        <v>101</v>
      </c>
      <c r="B402" s="61" t="s">
        <v>598</v>
      </c>
      <c r="C402" s="63">
        <v>1000</v>
      </c>
      <c r="D402" s="63">
        <v>1000</v>
      </c>
      <c r="E402" s="63">
        <v>77.25</v>
      </c>
      <c r="F402" s="64">
        <v>7.6999999999999999E-2</v>
      </c>
      <c r="G402" s="50">
        <v>1000</v>
      </c>
    </row>
    <row r="403" spans="1:7">
      <c r="A403" s="60" t="s">
        <v>339</v>
      </c>
      <c r="B403" s="61" t="s">
        <v>599</v>
      </c>
      <c r="C403" s="63">
        <v>4200</v>
      </c>
      <c r="D403" s="63">
        <v>4200</v>
      </c>
      <c r="E403" s="63">
        <v>2329.4899999999998</v>
      </c>
      <c r="F403" s="64">
        <v>0.55500000000000005</v>
      </c>
      <c r="G403" s="50">
        <v>4200</v>
      </c>
    </row>
    <row r="404" spans="1:7">
      <c r="A404" s="66" t="s">
        <v>565</v>
      </c>
      <c r="B404" s="67" t="s">
        <v>600</v>
      </c>
      <c r="C404" s="68">
        <v>14000</v>
      </c>
      <c r="D404" s="68">
        <v>14000</v>
      </c>
      <c r="E404" s="68">
        <v>0</v>
      </c>
      <c r="F404" s="69">
        <v>0</v>
      </c>
      <c r="G404" s="59">
        <v>15000</v>
      </c>
    </row>
    <row r="405" spans="1:7">
      <c r="A405" s="71" t="s">
        <v>601</v>
      </c>
      <c r="B405" s="70" t="s">
        <v>602</v>
      </c>
      <c r="C405" s="51">
        <f>SUM(C398:C404)</f>
        <v>34800</v>
      </c>
      <c r="D405" s="51">
        <f t="shared" ref="D405:E405" si="45">SUM(D398:D404)</f>
        <v>34800</v>
      </c>
      <c r="E405" s="51">
        <f t="shared" si="45"/>
        <v>4518.1099999999997</v>
      </c>
      <c r="F405" s="77">
        <v>0.13</v>
      </c>
      <c r="G405" s="51">
        <f t="shared" ref="G405" si="46">SUM(G398:G404)</f>
        <v>35800</v>
      </c>
    </row>
    <row r="406" spans="1:7">
      <c r="A406" s="73"/>
      <c r="B406" s="74"/>
      <c r="C406" s="75"/>
      <c r="D406" s="76"/>
      <c r="E406" s="76"/>
      <c r="F406" s="73"/>
      <c r="G406" s="78"/>
    </row>
    <row r="407" spans="1:7">
      <c r="A407" s="60" t="s">
        <v>519</v>
      </c>
      <c r="B407" s="61" t="s">
        <v>603</v>
      </c>
      <c r="C407" s="63">
        <v>20000</v>
      </c>
      <c r="D407" s="63">
        <v>20000</v>
      </c>
      <c r="E407" s="63">
        <v>10884.39</v>
      </c>
      <c r="F407" s="64">
        <v>0.54400000000000004</v>
      </c>
      <c r="G407" s="50">
        <v>20000</v>
      </c>
    </row>
    <row r="408" spans="1:7">
      <c r="A408" s="60" t="s">
        <v>558</v>
      </c>
      <c r="B408" s="61" t="s">
        <v>604</v>
      </c>
      <c r="C408" s="63">
        <v>26250</v>
      </c>
      <c r="D408" s="63">
        <v>26250</v>
      </c>
      <c r="E408" s="63">
        <v>8678.32</v>
      </c>
      <c r="F408" s="64">
        <v>0.33100000000000002</v>
      </c>
      <c r="G408" s="50">
        <v>26250</v>
      </c>
    </row>
    <row r="409" spans="1:7">
      <c r="A409" s="60" t="s">
        <v>605</v>
      </c>
      <c r="B409" s="61" t="s">
        <v>606</v>
      </c>
      <c r="C409" s="63">
        <v>0</v>
      </c>
      <c r="D409" s="63">
        <v>0</v>
      </c>
      <c r="E409" s="63">
        <v>0</v>
      </c>
      <c r="F409" s="64">
        <v>0</v>
      </c>
      <c r="G409" s="50"/>
    </row>
    <row r="410" spans="1:7">
      <c r="A410" s="60" t="s">
        <v>877</v>
      </c>
      <c r="B410" s="61" t="s">
        <v>878</v>
      </c>
      <c r="C410" s="63">
        <v>7000</v>
      </c>
      <c r="D410" s="63">
        <v>7000</v>
      </c>
      <c r="E410" s="63">
        <v>93</v>
      </c>
      <c r="F410" s="64">
        <v>1.2999999999999999E-2</v>
      </c>
      <c r="G410" s="50">
        <v>7000</v>
      </c>
    </row>
    <row r="411" spans="1:7">
      <c r="A411" s="60" t="s">
        <v>101</v>
      </c>
      <c r="B411" s="61" t="s">
        <v>607</v>
      </c>
      <c r="C411" s="63">
        <v>2000</v>
      </c>
      <c r="D411" s="63">
        <v>2000</v>
      </c>
      <c r="E411" s="63">
        <v>211.03</v>
      </c>
      <c r="F411" s="64">
        <v>0.106</v>
      </c>
      <c r="G411" s="50">
        <v>2000</v>
      </c>
    </row>
    <row r="412" spans="1:7">
      <c r="A412" s="60" t="s">
        <v>608</v>
      </c>
      <c r="B412" s="61" t="s">
        <v>609</v>
      </c>
      <c r="C412" s="63">
        <v>0</v>
      </c>
      <c r="D412" s="63">
        <v>0</v>
      </c>
      <c r="E412" s="63">
        <v>0</v>
      </c>
      <c r="F412" s="64">
        <v>0</v>
      </c>
      <c r="G412" s="38"/>
    </row>
    <row r="413" spans="1:7">
      <c r="A413" s="60" t="s">
        <v>339</v>
      </c>
      <c r="B413" s="61" t="s">
        <v>610</v>
      </c>
      <c r="C413" s="63">
        <v>58825</v>
      </c>
      <c r="D413" s="63">
        <v>58825</v>
      </c>
      <c r="E413" s="63">
        <v>39885.86</v>
      </c>
      <c r="F413" s="64">
        <v>0.67800000000000005</v>
      </c>
      <c r="G413" s="50">
        <v>58825</v>
      </c>
    </row>
    <row r="414" spans="1:7">
      <c r="A414" s="66" t="s">
        <v>611</v>
      </c>
      <c r="B414" s="67" t="s">
        <v>612</v>
      </c>
      <c r="C414" s="68">
        <v>16035</v>
      </c>
      <c r="D414" s="68">
        <v>16035</v>
      </c>
      <c r="E414" s="68">
        <v>9340.5499999999993</v>
      </c>
      <c r="F414" s="69">
        <v>0.58299999999999996</v>
      </c>
      <c r="G414" s="72">
        <v>16035</v>
      </c>
    </row>
    <row r="415" spans="1:7">
      <c r="A415" s="71" t="s">
        <v>879</v>
      </c>
      <c r="B415" s="70" t="s">
        <v>613</v>
      </c>
      <c r="C415" s="51">
        <f>SUM(C406:C414)</f>
        <v>130110</v>
      </c>
      <c r="D415" s="51">
        <f t="shared" ref="D415:E415" si="47">SUM(D406:D414)</f>
        <v>130110</v>
      </c>
      <c r="E415" s="51">
        <f t="shared" si="47"/>
        <v>69093.149999999994</v>
      </c>
      <c r="F415" s="77">
        <v>0.53100000000000003</v>
      </c>
      <c r="G415" s="51">
        <f t="shared" ref="G415" si="48">SUM(G406:G414)</f>
        <v>130110</v>
      </c>
    </row>
    <row r="416" spans="1:7">
      <c r="A416" s="73"/>
      <c r="B416" s="74"/>
      <c r="C416" s="75"/>
      <c r="D416" s="76"/>
      <c r="E416" s="76"/>
      <c r="F416" s="73"/>
      <c r="G416" s="78"/>
    </row>
    <row r="417" spans="1:7">
      <c r="A417" s="60" t="s">
        <v>545</v>
      </c>
      <c r="B417" s="61" t="s">
        <v>614</v>
      </c>
      <c r="C417" s="63">
        <v>20138</v>
      </c>
      <c r="D417" s="63">
        <v>20138</v>
      </c>
      <c r="E417" s="63">
        <v>11459.22</v>
      </c>
      <c r="F417" s="64">
        <v>0.56899999999999995</v>
      </c>
      <c r="G417" s="50">
        <v>22308</v>
      </c>
    </row>
    <row r="418" spans="1:7">
      <c r="A418" s="60" t="s">
        <v>197</v>
      </c>
      <c r="B418" s="61" t="s">
        <v>880</v>
      </c>
      <c r="C418" s="63">
        <v>0</v>
      </c>
      <c r="D418" s="63">
        <v>0</v>
      </c>
      <c r="E418" s="63">
        <v>0</v>
      </c>
      <c r="F418" s="64">
        <v>0</v>
      </c>
      <c r="G418" s="50"/>
    </row>
    <row r="419" spans="1:7">
      <c r="A419" s="60" t="s">
        <v>615</v>
      </c>
      <c r="B419" s="61" t="s">
        <v>616</v>
      </c>
      <c r="C419" s="63">
        <v>1545</v>
      </c>
      <c r="D419" s="63">
        <v>1545</v>
      </c>
      <c r="E419" s="63">
        <v>876.62</v>
      </c>
      <c r="F419" s="64">
        <v>0.56699999999999995</v>
      </c>
      <c r="G419" s="50">
        <v>1710</v>
      </c>
    </row>
    <row r="420" spans="1:7">
      <c r="A420" s="60" t="s">
        <v>617</v>
      </c>
      <c r="B420" s="61" t="s">
        <v>618</v>
      </c>
      <c r="C420" s="63">
        <v>4330</v>
      </c>
      <c r="D420" s="63">
        <v>4330</v>
      </c>
      <c r="E420" s="63">
        <v>2415.15</v>
      </c>
      <c r="F420" s="64">
        <v>0.55800000000000005</v>
      </c>
      <c r="G420" s="50">
        <v>4020</v>
      </c>
    </row>
    <row r="421" spans="1:7">
      <c r="A421" s="60" t="s">
        <v>619</v>
      </c>
      <c r="B421" s="61" t="s">
        <v>620</v>
      </c>
      <c r="C421" s="63">
        <v>4000</v>
      </c>
      <c r="D421" s="63">
        <v>4000</v>
      </c>
      <c r="E421" s="63">
        <v>3131.13</v>
      </c>
      <c r="F421" s="64">
        <v>0.78300000000000003</v>
      </c>
      <c r="G421" s="50">
        <v>4000</v>
      </c>
    </row>
    <row r="422" spans="1:7">
      <c r="A422" s="60" t="s">
        <v>519</v>
      </c>
      <c r="B422" s="61" t="s">
        <v>621</v>
      </c>
      <c r="C422" s="63">
        <v>500</v>
      </c>
      <c r="D422" s="63">
        <v>500</v>
      </c>
      <c r="E422" s="63">
        <v>0</v>
      </c>
      <c r="F422" s="64">
        <v>0</v>
      </c>
      <c r="G422" s="50">
        <v>500</v>
      </c>
    </row>
    <row r="423" spans="1:7">
      <c r="A423" s="60" t="s">
        <v>558</v>
      </c>
      <c r="B423" s="61" t="s">
        <v>622</v>
      </c>
      <c r="C423" s="63">
        <v>37000</v>
      </c>
      <c r="D423" s="63">
        <v>37000</v>
      </c>
      <c r="E423" s="63">
        <v>19014.34</v>
      </c>
      <c r="F423" s="64">
        <v>0.51400000000000001</v>
      </c>
      <c r="G423" s="50">
        <v>37000</v>
      </c>
    </row>
    <row r="424" spans="1:7">
      <c r="A424" s="66" t="s">
        <v>339</v>
      </c>
      <c r="B424" s="67" t="s">
        <v>623</v>
      </c>
      <c r="C424" s="68">
        <v>44000</v>
      </c>
      <c r="D424" s="68">
        <v>44000</v>
      </c>
      <c r="E424" s="68">
        <v>19094.45</v>
      </c>
      <c r="F424" s="69">
        <v>0.434</v>
      </c>
      <c r="G424" s="72">
        <v>44000</v>
      </c>
    </row>
    <row r="425" spans="1:7">
      <c r="A425" s="71" t="s">
        <v>881</v>
      </c>
      <c r="B425" s="70" t="s">
        <v>624</v>
      </c>
      <c r="C425" s="51">
        <f>SUM(C416:C424)</f>
        <v>111513</v>
      </c>
      <c r="D425" s="51">
        <f t="shared" ref="D425:E425" si="49">SUM(D416:D424)</f>
        <v>111513</v>
      </c>
      <c r="E425" s="51">
        <f t="shared" si="49"/>
        <v>55990.91</v>
      </c>
      <c r="F425" s="77">
        <v>0.502</v>
      </c>
      <c r="G425" s="51">
        <f t="shared" ref="G425" si="50">SUM(G416:G424)</f>
        <v>113538</v>
      </c>
    </row>
    <row r="426" spans="1:7">
      <c r="A426" s="73"/>
      <c r="B426" s="74"/>
      <c r="C426" s="75"/>
      <c r="D426" s="76"/>
      <c r="E426" s="76"/>
      <c r="F426" s="79"/>
      <c r="G426" s="78"/>
    </row>
    <row r="427" spans="1:7">
      <c r="A427" s="60" t="s">
        <v>882</v>
      </c>
      <c r="B427" s="61" t="s">
        <v>625</v>
      </c>
      <c r="C427" s="63">
        <v>0</v>
      </c>
      <c r="D427" s="63">
        <v>0</v>
      </c>
      <c r="E427" s="63">
        <v>0</v>
      </c>
      <c r="F427" s="64">
        <v>0</v>
      </c>
      <c r="G427" s="50"/>
    </row>
    <row r="428" spans="1:7">
      <c r="A428" s="60" t="s">
        <v>519</v>
      </c>
      <c r="B428" s="61" t="s">
        <v>626</v>
      </c>
      <c r="C428" s="63">
        <v>0</v>
      </c>
      <c r="D428" s="63">
        <v>0</v>
      </c>
      <c r="E428" s="63">
        <v>0</v>
      </c>
      <c r="F428" s="64">
        <v>0</v>
      </c>
      <c r="G428" s="50"/>
    </row>
    <row r="429" spans="1:7">
      <c r="A429" s="60" t="s">
        <v>558</v>
      </c>
      <c r="B429" s="61" t="s">
        <v>627</v>
      </c>
      <c r="C429" s="63">
        <v>20000</v>
      </c>
      <c r="D429" s="63">
        <v>20000</v>
      </c>
      <c r="E429" s="63">
        <v>4738.72</v>
      </c>
      <c r="F429" s="64">
        <v>0.23699999999999999</v>
      </c>
      <c r="G429" s="50">
        <v>20000</v>
      </c>
    </row>
    <row r="430" spans="1:7">
      <c r="A430" s="60" t="s">
        <v>101</v>
      </c>
      <c r="B430" s="61" t="s">
        <v>628</v>
      </c>
      <c r="C430" s="63">
        <v>1000</v>
      </c>
      <c r="D430" s="63">
        <v>1000</v>
      </c>
      <c r="E430" s="63">
        <v>348.11</v>
      </c>
      <c r="F430" s="64">
        <v>0.34799999999999998</v>
      </c>
      <c r="G430" s="50">
        <v>1000</v>
      </c>
    </row>
    <row r="431" spans="1:7">
      <c r="A431" s="60" t="s">
        <v>339</v>
      </c>
      <c r="B431" s="61" t="s">
        <v>629</v>
      </c>
      <c r="C431" s="63">
        <v>6500</v>
      </c>
      <c r="D431" s="63">
        <v>6500</v>
      </c>
      <c r="E431" s="63">
        <v>2980.18</v>
      </c>
      <c r="F431" s="64">
        <v>0.45900000000000002</v>
      </c>
      <c r="G431" s="50">
        <v>6500</v>
      </c>
    </row>
    <row r="432" spans="1:7">
      <c r="A432" s="66" t="s">
        <v>216</v>
      </c>
      <c r="B432" s="67" t="s">
        <v>630</v>
      </c>
      <c r="C432" s="68">
        <v>0</v>
      </c>
      <c r="D432" s="68">
        <v>0</v>
      </c>
      <c r="E432" s="68">
        <v>0</v>
      </c>
      <c r="F432" s="69">
        <v>0</v>
      </c>
      <c r="G432" s="72"/>
    </row>
    <row r="433" spans="1:7">
      <c r="A433" s="71" t="s">
        <v>631</v>
      </c>
      <c r="B433" s="70" t="s">
        <v>632</v>
      </c>
      <c r="C433" s="51">
        <f>SUM(C426:C432)</f>
        <v>27500</v>
      </c>
      <c r="D433" s="51">
        <f t="shared" ref="D433:E433" si="51">SUM(D426:D432)</f>
        <v>27500</v>
      </c>
      <c r="E433" s="51">
        <f t="shared" si="51"/>
        <v>8067.01</v>
      </c>
      <c r="F433" s="77">
        <v>0.29299999999999998</v>
      </c>
      <c r="G433" s="51">
        <f t="shared" ref="G433" si="52">SUM(G426:G432)</f>
        <v>27500</v>
      </c>
    </row>
    <row r="434" spans="1:7">
      <c r="A434" s="73"/>
      <c r="B434" s="74"/>
      <c r="C434" s="75"/>
      <c r="D434" s="76"/>
      <c r="E434" s="76"/>
      <c r="F434" s="73"/>
      <c r="G434" s="78"/>
    </row>
    <row r="435" spans="1:7">
      <c r="A435" s="60" t="s">
        <v>633</v>
      </c>
      <c r="B435" s="61" t="s">
        <v>634</v>
      </c>
      <c r="C435" s="63">
        <v>21678</v>
      </c>
      <c r="D435" s="63">
        <v>20178</v>
      </c>
      <c r="E435" s="63">
        <v>2417.44</v>
      </c>
      <c r="F435" s="64">
        <v>0.12</v>
      </c>
      <c r="G435" s="50">
        <v>27678</v>
      </c>
    </row>
    <row r="436" spans="1:7">
      <c r="A436" s="60" t="s">
        <v>635</v>
      </c>
      <c r="B436" s="61" t="s">
        <v>636</v>
      </c>
      <c r="C436" s="63">
        <v>0</v>
      </c>
      <c r="D436" s="63">
        <v>0</v>
      </c>
      <c r="E436" s="63">
        <v>0</v>
      </c>
      <c r="F436" s="64">
        <v>0</v>
      </c>
      <c r="G436" s="50"/>
    </row>
    <row r="437" spans="1:7">
      <c r="A437" s="60" t="s">
        <v>637</v>
      </c>
      <c r="B437" s="61" t="s">
        <v>638</v>
      </c>
      <c r="C437" s="63">
        <v>47112</v>
      </c>
      <c r="D437" s="63">
        <v>47112</v>
      </c>
      <c r="E437" s="63">
        <v>30804</v>
      </c>
      <c r="F437" s="64">
        <v>0.65400000000000003</v>
      </c>
      <c r="G437" s="50">
        <v>53355</v>
      </c>
    </row>
    <row r="438" spans="1:7">
      <c r="A438" s="60" t="s">
        <v>639</v>
      </c>
      <c r="B438" s="61" t="s">
        <v>640</v>
      </c>
      <c r="C438" s="63">
        <v>0</v>
      </c>
      <c r="D438" s="63">
        <v>0</v>
      </c>
      <c r="E438" s="63">
        <v>0</v>
      </c>
      <c r="F438" s="64">
        <v>0</v>
      </c>
      <c r="G438" s="50"/>
    </row>
    <row r="439" spans="1:7">
      <c r="A439" s="60" t="s">
        <v>90</v>
      </c>
      <c r="B439" s="61" t="s">
        <v>641</v>
      </c>
      <c r="C439" s="63">
        <v>5335</v>
      </c>
      <c r="D439" s="63">
        <v>5335</v>
      </c>
      <c r="E439" s="63">
        <v>2389.3000000000002</v>
      </c>
      <c r="F439" s="64">
        <v>0.44800000000000001</v>
      </c>
      <c r="G439" s="50">
        <v>6270</v>
      </c>
    </row>
    <row r="440" spans="1:7">
      <c r="A440" s="60" t="s">
        <v>848</v>
      </c>
      <c r="B440" s="61" t="s">
        <v>642</v>
      </c>
      <c r="C440" s="63">
        <v>10315</v>
      </c>
      <c r="D440" s="63">
        <v>10315</v>
      </c>
      <c r="E440" s="63">
        <v>6608.45</v>
      </c>
      <c r="F440" s="64">
        <v>0.64100000000000001</v>
      </c>
      <c r="G440" s="50">
        <v>9765</v>
      </c>
    </row>
    <row r="441" spans="1:7">
      <c r="A441" s="60" t="s">
        <v>93</v>
      </c>
      <c r="B441" s="61" t="s">
        <v>643</v>
      </c>
      <c r="C441" s="63">
        <v>15000</v>
      </c>
      <c r="D441" s="63">
        <v>15000</v>
      </c>
      <c r="E441" s="63">
        <v>10272.56</v>
      </c>
      <c r="F441" s="64">
        <v>0.68500000000000005</v>
      </c>
      <c r="G441" s="50">
        <v>15000</v>
      </c>
    </row>
    <row r="442" spans="1:7">
      <c r="A442" s="60" t="s">
        <v>644</v>
      </c>
      <c r="B442" s="61" t="s">
        <v>645</v>
      </c>
      <c r="C442" s="63">
        <v>0</v>
      </c>
      <c r="D442" s="63">
        <v>0</v>
      </c>
      <c r="E442" s="63">
        <v>0</v>
      </c>
      <c r="F442" s="64">
        <v>0</v>
      </c>
      <c r="G442" s="50"/>
    </row>
    <row r="443" spans="1:7">
      <c r="A443" s="60" t="s">
        <v>646</v>
      </c>
      <c r="B443" s="61" t="s">
        <v>647</v>
      </c>
      <c r="C443" s="63">
        <v>0</v>
      </c>
      <c r="D443" s="63">
        <v>0</v>
      </c>
      <c r="E443" s="63">
        <v>0</v>
      </c>
      <c r="F443" s="64">
        <v>0</v>
      </c>
      <c r="G443" s="50"/>
    </row>
    <row r="444" spans="1:7">
      <c r="A444" s="60" t="s">
        <v>648</v>
      </c>
      <c r="B444" s="61" t="s">
        <v>649</v>
      </c>
      <c r="C444" s="63">
        <v>6500</v>
      </c>
      <c r="D444" s="63">
        <v>6500</v>
      </c>
      <c r="E444" s="63">
        <v>2028.12</v>
      </c>
      <c r="F444" s="64">
        <v>0.312</v>
      </c>
      <c r="G444" s="50">
        <v>6500</v>
      </c>
    </row>
    <row r="445" spans="1:7">
      <c r="A445" s="60" t="s">
        <v>97</v>
      </c>
      <c r="B445" s="61" t="s">
        <v>650</v>
      </c>
      <c r="C445" s="63">
        <v>3000</v>
      </c>
      <c r="D445" s="63">
        <v>3000</v>
      </c>
      <c r="E445" s="63">
        <v>2115.6799999999998</v>
      </c>
      <c r="F445" s="64">
        <v>0.70499999999999996</v>
      </c>
      <c r="G445" s="50">
        <v>3000</v>
      </c>
    </row>
    <row r="446" spans="1:7">
      <c r="A446" s="60" t="s">
        <v>883</v>
      </c>
      <c r="B446" s="61" t="s">
        <v>651</v>
      </c>
      <c r="C446" s="63">
        <v>750</v>
      </c>
      <c r="D446" s="63">
        <v>900</v>
      </c>
      <c r="E446" s="63">
        <v>222.01</v>
      </c>
      <c r="F446" s="64">
        <v>0.247</v>
      </c>
      <c r="G446" s="50">
        <v>750</v>
      </c>
    </row>
    <row r="447" spans="1:7">
      <c r="A447" s="60" t="s">
        <v>884</v>
      </c>
      <c r="B447" s="61" t="s">
        <v>652</v>
      </c>
      <c r="C447" s="63">
        <v>1500</v>
      </c>
      <c r="D447" s="63">
        <v>1500</v>
      </c>
      <c r="E447" s="63">
        <v>40</v>
      </c>
      <c r="F447" s="64">
        <v>2.7E-2</v>
      </c>
      <c r="G447" s="50">
        <v>1500</v>
      </c>
    </row>
    <row r="448" spans="1:7">
      <c r="A448" s="60" t="s">
        <v>653</v>
      </c>
      <c r="B448" s="61" t="s">
        <v>654</v>
      </c>
      <c r="C448" s="63">
        <v>5000</v>
      </c>
      <c r="D448" s="63">
        <v>5000</v>
      </c>
      <c r="E448" s="63">
        <v>768.2</v>
      </c>
      <c r="F448" s="64">
        <v>0.154</v>
      </c>
      <c r="G448" s="50">
        <v>5000</v>
      </c>
    </row>
    <row r="449" spans="1:7">
      <c r="A449" s="60" t="s">
        <v>122</v>
      </c>
      <c r="B449" s="61" t="s">
        <v>655</v>
      </c>
      <c r="C449" s="63">
        <v>750</v>
      </c>
      <c r="D449" s="63">
        <v>600</v>
      </c>
      <c r="E449" s="63">
        <v>230</v>
      </c>
      <c r="F449" s="64">
        <v>0.38300000000000001</v>
      </c>
      <c r="G449" s="50">
        <v>750</v>
      </c>
    </row>
    <row r="450" spans="1:7">
      <c r="A450" s="60" t="s">
        <v>656</v>
      </c>
      <c r="B450" s="61" t="s">
        <v>657</v>
      </c>
      <c r="C450" s="63">
        <v>1500</v>
      </c>
      <c r="D450" s="63">
        <v>1500</v>
      </c>
      <c r="E450" s="63">
        <v>512.13</v>
      </c>
      <c r="F450" s="64">
        <v>0.34100000000000003</v>
      </c>
      <c r="G450" s="50">
        <v>1500</v>
      </c>
    </row>
    <row r="451" spans="1:7">
      <c r="A451" s="60" t="s">
        <v>99</v>
      </c>
      <c r="B451" s="61" t="s">
        <v>658</v>
      </c>
      <c r="C451" s="63">
        <v>2000</v>
      </c>
      <c r="D451" s="63">
        <v>2000</v>
      </c>
      <c r="E451" s="63">
        <v>1308</v>
      </c>
      <c r="F451" s="64">
        <v>0.65400000000000003</v>
      </c>
      <c r="G451" s="50">
        <v>2000</v>
      </c>
    </row>
    <row r="452" spans="1:7">
      <c r="A452" s="60" t="s">
        <v>659</v>
      </c>
      <c r="B452" s="61" t="s">
        <v>660</v>
      </c>
      <c r="C452" s="63">
        <v>2000</v>
      </c>
      <c r="D452" s="63">
        <v>2000</v>
      </c>
      <c r="E452" s="63">
        <v>289.58999999999997</v>
      </c>
      <c r="F452" s="64">
        <v>0.14499999999999999</v>
      </c>
      <c r="G452" s="50">
        <v>2000</v>
      </c>
    </row>
    <row r="453" spans="1:7">
      <c r="A453" s="60" t="s">
        <v>661</v>
      </c>
      <c r="B453" s="61" t="s">
        <v>662</v>
      </c>
      <c r="C453" s="63">
        <v>32400</v>
      </c>
      <c r="D453" s="63">
        <v>32400</v>
      </c>
      <c r="E453" s="63">
        <v>21600</v>
      </c>
      <c r="F453" s="64">
        <v>0.66700000000000004</v>
      </c>
      <c r="G453" s="50">
        <v>32400</v>
      </c>
    </row>
    <row r="454" spans="1:7">
      <c r="A454" s="60" t="s">
        <v>101</v>
      </c>
      <c r="B454" s="61" t="s">
        <v>663</v>
      </c>
      <c r="C454" s="63">
        <v>3400</v>
      </c>
      <c r="D454" s="63">
        <v>3400</v>
      </c>
      <c r="E454" s="63">
        <v>3353.04</v>
      </c>
      <c r="F454" s="64">
        <v>0.98599999999999999</v>
      </c>
      <c r="G454" s="50">
        <v>4000</v>
      </c>
    </row>
    <row r="455" spans="1:7">
      <c r="A455" s="60" t="s">
        <v>339</v>
      </c>
      <c r="B455" s="61" t="s">
        <v>664</v>
      </c>
      <c r="C455" s="63">
        <v>15000</v>
      </c>
      <c r="D455" s="63">
        <v>22200</v>
      </c>
      <c r="E455" s="63">
        <v>16577.57</v>
      </c>
      <c r="F455" s="64">
        <v>0.747</v>
      </c>
      <c r="G455" s="50">
        <v>25000</v>
      </c>
    </row>
    <row r="456" spans="1:7">
      <c r="A456" s="60" t="s">
        <v>665</v>
      </c>
      <c r="B456" s="61" t="s">
        <v>666</v>
      </c>
      <c r="C456" s="63">
        <v>2000</v>
      </c>
      <c r="D456" s="63">
        <v>2000</v>
      </c>
      <c r="E456" s="63">
        <v>0</v>
      </c>
      <c r="F456" s="64">
        <v>0</v>
      </c>
      <c r="G456" s="38">
        <v>2000</v>
      </c>
    </row>
    <row r="457" spans="1:7">
      <c r="A457" s="66" t="s">
        <v>216</v>
      </c>
      <c r="B457" s="67" t="s">
        <v>667</v>
      </c>
      <c r="C457" s="68">
        <v>0</v>
      </c>
      <c r="D457" s="68">
        <v>0</v>
      </c>
      <c r="E457" s="68">
        <v>0</v>
      </c>
      <c r="F457" s="69">
        <v>0</v>
      </c>
      <c r="G457" s="72"/>
    </row>
    <row r="458" spans="1:7">
      <c r="A458" s="71" t="s">
        <v>838</v>
      </c>
      <c r="B458" s="70" t="s">
        <v>668</v>
      </c>
      <c r="C458" s="51">
        <f>SUM(C434:C457)</f>
        <v>175240</v>
      </c>
      <c r="D458" s="51">
        <f t="shared" ref="D458:E458" si="53">SUM(D434:D457)</f>
        <v>180940</v>
      </c>
      <c r="E458" s="51">
        <f t="shared" si="53"/>
        <v>101536.09</v>
      </c>
      <c r="F458" s="77">
        <v>0.56100000000000005</v>
      </c>
      <c r="G458" s="51">
        <f t="shared" ref="G458" si="54">SUM(G434:G457)</f>
        <v>198468</v>
      </c>
    </row>
    <row r="459" spans="1:7">
      <c r="A459" s="73"/>
      <c r="B459" s="74"/>
      <c r="C459" s="76"/>
      <c r="D459" s="76"/>
      <c r="E459" s="76"/>
      <c r="F459" s="79"/>
      <c r="G459" s="78"/>
    </row>
    <row r="460" spans="1:7">
      <c r="A460" s="60" t="s">
        <v>669</v>
      </c>
      <c r="B460" s="61" t="s">
        <v>670</v>
      </c>
      <c r="C460" s="63">
        <v>53875</v>
      </c>
      <c r="D460" s="63">
        <v>53875</v>
      </c>
      <c r="E460" s="63">
        <v>35237.599999999999</v>
      </c>
      <c r="F460" s="64">
        <v>0.65400000000000003</v>
      </c>
      <c r="G460" s="50">
        <v>59882</v>
      </c>
    </row>
    <row r="461" spans="1:7">
      <c r="A461" s="60" t="s">
        <v>671</v>
      </c>
      <c r="B461" s="61" t="s">
        <v>672</v>
      </c>
      <c r="C461" s="63">
        <v>210392</v>
      </c>
      <c r="D461" s="63">
        <v>210392</v>
      </c>
      <c r="E461" s="63">
        <v>119035.2</v>
      </c>
      <c r="F461" s="64">
        <v>0.56599999999999995</v>
      </c>
      <c r="G461" s="38">
        <v>247005</v>
      </c>
    </row>
    <row r="462" spans="1:7">
      <c r="A462" s="60" t="s">
        <v>90</v>
      </c>
      <c r="B462" s="61" t="s">
        <v>673</v>
      </c>
      <c r="C462" s="63">
        <v>20220</v>
      </c>
      <c r="D462" s="63">
        <v>20220</v>
      </c>
      <c r="E462" s="63">
        <v>11190.62</v>
      </c>
      <c r="F462" s="64">
        <v>0.55300000000000005</v>
      </c>
      <c r="G462" s="50">
        <v>23480</v>
      </c>
    </row>
    <row r="463" spans="1:7">
      <c r="A463" s="60" t="s">
        <v>848</v>
      </c>
      <c r="B463" s="61" t="s">
        <v>674</v>
      </c>
      <c r="C463" s="63">
        <v>57150</v>
      </c>
      <c r="D463" s="63">
        <v>57150</v>
      </c>
      <c r="E463" s="63">
        <v>32824.050000000003</v>
      </c>
      <c r="F463" s="64">
        <v>0.57399999999999995</v>
      </c>
      <c r="G463" s="50">
        <v>55560</v>
      </c>
    </row>
    <row r="464" spans="1:7">
      <c r="A464" s="60" t="s">
        <v>93</v>
      </c>
      <c r="B464" s="61" t="s">
        <v>675</v>
      </c>
      <c r="C464" s="63">
        <v>105000</v>
      </c>
      <c r="D464" s="63">
        <v>105000</v>
      </c>
      <c r="E464" s="63">
        <v>62032.58</v>
      </c>
      <c r="F464" s="64">
        <v>0.59099999999999997</v>
      </c>
      <c r="G464" s="50">
        <v>105000</v>
      </c>
    </row>
    <row r="465" spans="1:7">
      <c r="A465" s="60" t="s">
        <v>676</v>
      </c>
      <c r="B465" s="61" t="s">
        <v>677</v>
      </c>
      <c r="C465" s="63">
        <v>1000</v>
      </c>
      <c r="D465" s="63">
        <v>1000</v>
      </c>
      <c r="E465" s="63">
        <v>592.91</v>
      </c>
      <c r="F465" s="64">
        <v>0.59299999999999997</v>
      </c>
      <c r="G465" s="50">
        <v>1000</v>
      </c>
    </row>
    <row r="466" spans="1:7">
      <c r="A466" s="60" t="s">
        <v>97</v>
      </c>
      <c r="B466" s="61" t="s">
        <v>678</v>
      </c>
      <c r="C466" s="63">
        <v>2600</v>
      </c>
      <c r="D466" s="63">
        <v>2600</v>
      </c>
      <c r="E466" s="63">
        <v>1620.15</v>
      </c>
      <c r="F466" s="64">
        <v>0.623</v>
      </c>
      <c r="G466" s="50">
        <v>2600</v>
      </c>
    </row>
    <row r="467" spans="1:7">
      <c r="A467" s="60" t="s">
        <v>885</v>
      </c>
      <c r="B467" s="61" t="s">
        <v>679</v>
      </c>
      <c r="C467" s="63">
        <v>70000</v>
      </c>
      <c r="D467" s="63">
        <v>67000</v>
      </c>
      <c r="E467" s="63">
        <v>23880.75</v>
      </c>
      <c r="F467" s="64">
        <v>0.35599999999999998</v>
      </c>
      <c r="G467" s="50">
        <v>70000</v>
      </c>
    </row>
    <row r="468" spans="1:7">
      <c r="A468" s="60" t="s">
        <v>680</v>
      </c>
      <c r="B468" s="61" t="s">
        <v>681</v>
      </c>
      <c r="C468" s="63">
        <v>10000</v>
      </c>
      <c r="D468" s="63">
        <v>13000</v>
      </c>
      <c r="E468" s="63">
        <v>10947.94</v>
      </c>
      <c r="F468" s="64">
        <v>0.84199999999999997</v>
      </c>
      <c r="G468" s="50">
        <v>18000</v>
      </c>
    </row>
    <row r="469" spans="1:7">
      <c r="A469" s="60" t="s">
        <v>682</v>
      </c>
      <c r="B469" s="61" t="s">
        <v>683</v>
      </c>
      <c r="C469" s="63">
        <v>40000</v>
      </c>
      <c r="D469" s="63">
        <v>40000</v>
      </c>
      <c r="E469" s="63">
        <v>17327.439999999999</v>
      </c>
      <c r="F469" s="64">
        <v>0.433</v>
      </c>
      <c r="G469" s="50">
        <v>40000</v>
      </c>
    </row>
    <row r="470" spans="1:7">
      <c r="A470" s="60" t="s">
        <v>684</v>
      </c>
      <c r="B470" s="61" t="s">
        <v>685</v>
      </c>
      <c r="C470" s="63">
        <v>35000</v>
      </c>
      <c r="D470" s="63">
        <v>35000</v>
      </c>
      <c r="E470" s="63">
        <v>22873.51</v>
      </c>
      <c r="F470" s="64">
        <v>0.65400000000000003</v>
      </c>
      <c r="G470" s="50">
        <v>40000</v>
      </c>
    </row>
    <row r="471" spans="1:7">
      <c r="A471" s="60" t="s">
        <v>686</v>
      </c>
      <c r="B471" s="61" t="s">
        <v>687</v>
      </c>
      <c r="C471" s="63">
        <v>1000</v>
      </c>
      <c r="D471" s="63">
        <v>1000</v>
      </c>
      <c r="E471" s="63">
        <v>27.16</v>
      </c>
      <c r="F471" s="64">
        <v>2.7E-2</v>
      </c>
      <c r="G471" s="50">
        <v>1000</v>
      </c>
    </row>
    <row r="472" spans="1:7">
      <c r="A472" s="60" t="s">
        <v>561</v>
      </c>
      <c r="B472" s="61" t="s">
        <v>688</v>
      </c>
      <c r="C472" s="63">
        <v>2500</v>
      </c>
      <c r="D472" s="63">
        <v>2500</v>
      </c>
      <c r="E472" s="63">
        <v>1524.17</v>
      </c>
      <c r="F472" s="64">
        <v>0.61</v>
      </c>
      <c r="G472" s="50">
        <v>2500</v>
      </c>
    </row>
    <row r="473" spans="1:7">
      <c r="A473" s="60" t="s">
        <v>101</v>
      </c>
      <c r="B473" s="61" t="s">
        <v>689</v>
      </c>
      <c r="C473" s="63">
        <v>2100</v>
      </c>
      <c r="D473" s="63">
        <v>2100</v>
      </c>
      <c r="E473" s="63">
        <v>1374.32</v>
      </c>
      <c r="F473" s="64">
        <v>0.65400000000000003</v>
      </c>
      <c r="G473" s="50">
        <v>2100</v>
      </c>
    </row>
    <row r="474" spans="1:7">
      <c r="A474" s="60" t="s">
        <v>339</v>
      </c>
      <c r="B474" s="61" t="s">
        <v>690</v>
      </c>
      <c r="C474" s="63">
        <v>8000</v>
      </c>
      <c r="D474" s="63">
        <v>8000</v>
      </c>
      <c r="E474" s="63">
        <v>2661.19</v>
      </c>
      <c r="F474" s="64">
        <v>0.33300000000000002</v>
      </c>
      <c r="G474" s="50">
        <v>8000</v>
      </c>
    </row>
    <row r="475" spans="1:7">
      <c r="A475" s="60" t="s">
        <v>823</v>
      </c>
      <c r="B475" s="61" t="s">
        <v>691</v>
      </c>
      <c r="C475" s="63">
        <v>48000</v>
      </c>
      <c r="D475" s="63">
        <v>77300</v>
      </c>
      <c r="E475" s="63">
        <v>58030</v>
      </c>
      <c r="F475" s="64">
        <v>0.751</v>
      </c>
      <c r="G475" s="50">
        <f>4815*12</f>
        <v>57780</v>
      </c>
    </row>
    <row r="476" spans="1:7">
      <c r="A476" s="71" t="s">
        <v>692</v>
      </c>
      <c r="B476" s="70" t="s">
        <v>693</v>
      </c>
      <c r="C476" s="51">
        <f>SUM(C459:C475)</f>
        <v>666837</v>
      </c>
      <c r="D476" s="51">
        <f>SUM(D459:D475)</f>
        <v>696137</v>
      </c>
      <c r="E476" s="51">
        <f>SUM(E459:E475)</f>
        <v>401179.58999999997</v>
      </c>
      <c r="F476" s="77">
        <v>0.57599999999999996</v>
      </c>
      <c r="G476" s="51">
        <f>SUM(G459:G475)</f>
        <v>733907</v>
      </c>
    </row>
    <row r="477" spans="1:7">
      <c r="A477" s="73"/>
      <c r="B477" s="74"/>
      <c r="C477" s="75"/>
      <c r="D477" s="76"/>
      <c r="E477" s="76"/>
      <c r="F477" s="73"/>
      <c r="G477" s="78"/>
    </row>
    <row r="478" spans="1:7">
      <c r="A478" s="60" t="s">
        <v>694</v>
      </c>
      <c r="B478" s="61" t="s">
        <v>695</v>
      </c>
      <c r="C478" s="63">
        <v>0</v>
      </c>
      <c r="D478" s="63">
        <v>0</v>
      </c>
      <c r="E478" s="63">
        <v>0</v>
      </c>
      <c r="F478" s="60">
        <v>0</v>
      </c>
      <c r="G478" s="50"/>
    </row>
    <row r="479" spans="1:7">
      <c r="A479" s="66" t="s">
        <v>696</v>
      </c>
      <c r="B479" s="67" t="s">
        <v>697</v>
      </c>
      <c r="C479" s="68">
        <v>0</v>
      </c>
      <c r="D479" s="68">
        <v>431465</v>
      </c>
      <c r="E479" s="68">
        <v>427995</v>
      </c>
      <c r="F479" s="69">
        <v>0.99199999999999999</v>
      </c>
      <c r="G479" s="72">
        <v>0</v>
      </c>
    </row>
    <row r="480" spans="1:7">
      <c r="A480" s="71" t="s">
        <v>698</v>
      </c>
      <c r="B480" s="70" t="s">
        <v>699</v>
      </c>
      <c r="C480" s="51">
        <f>SUM(C477:C479)</f>
        <v>0</v>
      </c>
      <c r="D480" s="51">
        <f t="shared" ref="D480:E480" si="55">SUM(D477:D479)</f>
        <v>431465</v>
      </c>
      <c r="E480" s="51">
        <f t="shared" si="55"/>
        <v>427995</v>
      </c>
      <c r="F480" s="77">
        <v>0.99199999999999999</v>
      </c>
      <c r="G480" s="51">
        <f t="shared" ref="G480" si="56">SUM(G477:G479)</f>
        <v>0</v>
      </c>
    </row>
    <row r="481" spans="1:7">
      <c r="A481" s="73"/>
      <c r="B481" s="74"/>
      <c r="C481" s="75"/>
      <c r="D481" s="76"/>
      <c r="E481" s="76"/>
      <c r="F481" s="73"/>
      <c r="G481" s="78"/>
    </row>
    <row r="482" spans="1:7">
      <c r="A482" s="60" t="s">
        <v>700</v>
      </c>
      <c r="B482" s="61" t="s">
        <v>701</v>
      </c>
      <c r="C482" s="63">
        <v>0</v>
      </c>
      <c r="D482" s="63">
        <v>0</v>
      </c>
      <c r="E482" s="63">
        <v>0</v>
      </c>
      <c r="F482" s="64">
        <v>0</v>
      </c>
      <c r="G482" s="50"/>
    </row>
    <row r="483" spans="1:7">
      <c r="A483" s="60" t="s">
        <v>886</v>
      </c>
      <c r="B483" s="61" t="s">
        <v>702</v>
      </c>
      <c r="C483" s="63">
        <v>6000</v>
      </c>
      <c r="D483" s="63">
        <v>6000</v>
      </c>
      <c r="E483" s="63">
        <v>0</v>
      </c>
      <c r="F483" s="64">
        <v>0</v>
      </c>
      <c r="G483" s="50">
        <v>6000</v>
      </c>
    </row>
    <row r="484" spans="1:7">
      <c r="A484" s="60" t="s">
        <v>703</v>
      </c>
      <c r="B484" s="61" t="s">
        <v>704</v>
      </c>
      <c r="C484" s="63">
        <v>0</v>
      </c>
      <c r="D484" s="63">
        <v>0</v>
      </c>
      <c r="E484" s="63">
        <v>0</v>
      </c>
      <c r="F484" s="64">
        <v>0</v>
      </c>
      <c r="G484" s="50"/>
    </row>
    <row r="485" spans="1:7">
      <c r="A485" s="60" t="s">
        <v>705</v>
      </c>
      <c r="B485" s="61" t="s">
        <v>706</v>
      </c>
      <c r="C485" s="63">
        <v>880000</v>
      </c>
      <c r="D485" s="63">
        <v>880000</v>
      </c>
      <c r="E485" s="63">
        <v>407646.65</v>
      </c>
      <c r="F485" s="64">
        <v>0.46300000000000002</v>
      </c>
      <c r="G485" s="50">
        <v>880000</v>
      </c>
    </row>
    <row r="486" spans="1:7">
      <c r="A486" s="60" t="s">
        <v>707</v>
      </c>
      <c r="B486" s="61" t="s">
        <v>708</v>
      </c>
      <c r="C486" s="63">
        <v>20000</v>
      </c>
      <c r="D486" s="63">
        <v>20000</v>
      </c>
      <c r="E486" s="63">
        <v>13458.98</v>
      </c>
      <c r="F486" s="64">
        <v>0.67300000000000004</v>
      </c>
      <c r="G486" s="50">
        <v>20000</v>
      </c>
    </row>
    <row r="487" spans="1:7">
      <c r="A487" s="60" t="s">
        <v>887</v>
      </c>
      <c r="B487" s="61" t="s">
        <v>709</v>
      </c>
      <c r="C487" s="63">
        <v>108000</v>
      </c>
      <c r="D487" s="63">
        <v>1108000</v>
      </c>
      <c r="E487" s="63">
        <v>1000000</v>
      </c>
      <c r="F487" s="64">
        <v>0.90300000000000002</v>
      </c>
      <c r="G487" s="50">
        <v>108000</v>
      </c>
    </row>
    <row r="488" spans="1:7">
      <c r="A488" s="60" t="s">
        <v>888</v>
      </c>
      <c r="B488" s="61" t="s">
        <v>710</v>
      </c>
      <c r="C488" s="63">
        <v>50000</v>
      </c>
      <c r="D488" s="63">
        <v>50000</v>
      </c>
      <c r="E488" s="63">
        <v>13242.85</v>
      </c>
      <c r="F488" s="64">
        <v>0.26500000000000001</v>
      </c>
      <c r="G488" s="50">
        <v>25000</v>
      </c>
    </row>
    <row r="489" spans="1:7">
      <c r="A489" s="60" t="s">
        <v>787</v>
      </c>
      <c r="B489" s="61" t="s">
        <v>788</v>
      </c>
      <c r="C489" s="63">
        <v>10000</v>
      </c>
      <c r="D489" s="63">
        <v>10000</v>
      </c>
      <c r="E489" s="63">
        <v>0</v>
      </c>
      <c r="F489" s="64">
        <v>0</v>
      </c>
      <c r="G489" s="50">
        <v>10000</v>
      </c>
    </row>
    <row r="490" spans="1:7">
      <c r="A490" s="60" t="s">
        <v>889</v>
      </c>
      <c r="B490" s="61" t="s">
        <v>711</v>
      </c>
      <c r="C490" s="63">
        <v>2000</v>
      </c>
      <c r="D490" s="63">
        <v>2000</v>
      </c>
      <c r="E490" s="63">
        <v>770.6</v>
      </c>
      <c r="F490" s="64">
        <v>0.38500000000000001</v>
      </c>
      <c r="G490" s="38">
        <v>2000</v>
      </c>
    </row>
    <row r="491" spans="1:7">
      <c r="A491" s="60" t="s">
        <v>123</v>
      </c>
      <c r="B491" s="61" t="s">
        <v>712</v>
      </c>
      <c r="C491" s="63">
        <v>1500</v>
      </c>
      <c r="D491" s="63">
        <v>1400</v>
      </c>
      <c r="E491" s="63">
        <v>75</v>
      </c>
      <c r="F491" s="64">
        <v>5.3999999999999999E-2</v>
      </c>
      <c r="G491" s="50">
        <v>1500</v>
      </c>
    </row>
    <row r="492" spans="1:7">
      <c r="A492" s="60" t="s">
        <v>713</v>
      </c>
      <c r="B492" s="61" t="s">
        <v>714</v>
      </c>
      <c r="C492" s="63">
        <v>5000</v>
      </c>
      <c r="D492" s="63">
        <v>5000</v>
      </c>
      <c r="E492" s="63">
        <v>4335</v>
      </c>
      <c r="F492" s="64">
        <v>0.86699999999999999</v>
      </c>
      <c r="G492" s="50">
        <v>6000</v>
      </c>
    </row>
    <row r="493" spans="1:7">
      <c r="A493" s="60" t="s">
        <v>890</v>
      </c>
      <c r="B493" s="61" t="s">
        <v>715</v>
      </c>
      <c r="C493" s="63">
        <v>9500</v>
      </c>
      <c r="D493" s="63">
        <v>27000</v>
      </c>
      <c r="E493" s="63">
        <v>23030.36</v>
      </c>
      <c r="F493" s="64">
        <v>0.85299999999999998</v>
      </c>
      <c r="G493" s="50">
        <v>30000</v>
      </c>
    </row>
    <row r="494" spans="1:7">
      <c r="A494" s="60" t="s">
        <v>716</v>
      </c>
      <c r="B494" s="61" t="s">
        <v>717</v>
      </c>
      <c r="C494" s="63">
        <v>15000</v>
      </c>
      <c r="D494" s="63">
        <v>15000</v>
      </c>
      <c r="E494" s="63">
        <v>0</v>
      </c>
      <c r="F494" s="64">
        <v>0</v>
      </c>
      <c r="G494" s="50"/>
    </row>
    <row r="495" spans="1:7">
      <c r="A495" s="60" t="s">
        <v>408</v>
      </c>
      <c r="B495" s="61" t="s">
        <v>718</v>
      </c>
      <c r="C495" s="63">
        <v>45000</v>
      </c>
      <c r="D495" s="63">
        <v>45000</v>
      </c>
      <c r="E495" s="63">
        <v>40541</v>
      </c>
      <c r="F495" s="64">
        <v>0.90100000000000002</v>
      </c>
      <c r="G495" s="50">
        <v>45000</v>
      </c>
    </row>
    <row r="496" spans="1:7">
      <c r="A496" s="60" t="s">
        <v>719</v>
      </c>
      <c r="B496" s="61" t="s">
        <v>720</v>
      </c>
      <c r="C496" s="63">
        <v>10000</v>
      </c>
      <c r="D496" s="63">
        <v>10000</v>
      </c>
      <c r="E496" s="63">
        <v>0</v>
      </c>
      <c r="F496" s="64">
        <v>0</v>
      </c>
      <c r="G496" s="50">
        <v>10000</v>
      </c>
    </row>
    <row r="497" spans="1:7">
      <c r="A497" s="60" t="s">
        <v>231</v>
      </c>
      <c r="B497" s="61" t="s">
        <v>721</v>
      </c>
      <c r="C497" s="63">
        <v>2000</v>
      </c>
      <c r="D497" s="63">
        <v>2000</v>
      </c>
      <c r="E497" s="63">
        <v>0</v>
      </c>
      <c r="F497" s="64">
        <v>0</v>
      </c>
      <c r="G497" s="50">
        <v>2000</v>
      </c>
    </row>
    <row r="498" spans="1:7">
      <c r="A498" s="60" t="s">
        <v>101</v>
      </c>
      <c r="B498" s="61" t="s">
        <v>722</v>
      </c>
      <c r="C498" s="63">
        <v>4000</v>
      </c>
      <c r="D498" s="63">
        <v>4000</v>
      </c>
      <c r="E498" s="63">
        <v>2802.63</v>
      </c>
      <c r="F498" s="64">
        <v>0.70099999999999996</v>
      </c>
      <c r="G498" s="38">
        <v>4000</v>
      </c>
    </row>
    <row r="499" spans="1:7">
      <c r="A499" s="60" t="s">
        <v>723</v>
      </c>
      <c r="B499" s="61" t="s">
        <v>724</v>
      </c>
      <c r="C499" s="63">
        <v>16000</v>
      </c>
      <c r="D499" s="63">
        <v>16000</v>
      </c>
      <c r="E499" s="63">
        <v>0</v>
      </c>
      <c r="F499" s="64">
        <v>0</v>
      </c>
      <c r="G499" s="50">
        <v>16000</v>
      </c>
    </row>
    <row r="500" spans="1:7">
      <c r="A500" s="60" t="s">
        <v>725</v>
      </c>
      <c r="B500" s="61" t="s">
        <v>726</v>
      </c>
      <c r="C500" s="63">
        <v>3500</v>
      </c>
      <c r="D500" s="63">
        <v>3500</v>
      </c>
      <c r="E500" s="63">
        <v>2936</v>
      </c>
      <c r="F500" s="64">
        <v>0.83899999999999997</v>
      </c>
      <c r="G500" s="50">
        <v>3500</v>
      </c>
    </row>
    <row r="501" spans="1:7">
      <c r="A501" s="60" t="s">
        <v>391</v>
      </c>
      <c r="B501" s="61" t="s">
        <v>727</v>
      </c>
      <c r="C501" s="63">
        <v>300000</v>
      </c>
      <c r="D501" s="63">
        <v>202960.5</v>
      </c>
      <c r="E501" s="63">
        <v>35173</v>
      </c>
      <c r="F501" s="64">
        <v>0.17299999999999999</v>
      </c>
      <c r="G501" s="50">
        <v>200000</v>
      </c>
    </row>
    <row r="502" spans="1:7">
      <c r="A502" s="60" t="s">
        <v>728</v>
      </c>
      <c r="B502" s="61" t="s">
        <v>729</v>
      </c>
      <c r="C502" s="63">
        <v>1100</v>
      </c>
      <c r="D502" s="63">
        <v>1100</v>
      </c>
      <c r="E502" s="63">
        <v>921.9</v>
      </c>
      <c r="F502" s="64">
        <v>0.83799999999999997</v>
      </c>
      <c r="G502" s="50">
        <v>1100</v>
      </c>
    </row>
    <row r="503" spans="1:7">
      <c r="A503" s="60" t="s">
        <v>730</v>
      </c>
      <c r="B503" s="61" t="s">
        <v>731</v>
      </c>
      <c r="C503" s="63">
        <v>5000</v>
      </c>
      <c r="D503" s="63">
        <v>5000</v>
      </c>
      <c r="E503" s="63">
        <v>1137</v>
      </c>
      <c r="F503" s="64">
        <v>0.22700000000000001</v>
      </c>
      <c r="G503" s="50">
        <v>5000</v>
      </c>
    </row>
    <row r="504" spans="1:7">
      <c r="A504" s="60" t="s">
        <v>732</v>
      </c>
      <c r="B504" s="61" t="s">
        <v>733</v>
      </c>
      <c r="C504" s="63">
        <v>10000</v>
      </c>
      <c r="D504" s="63">
        <v>10000</v>
      </c>
      <c r="E504" s="63">
        <v>1056.6300000000001</v>
      </c>
      <c r="F504" s="64">
        <v>0.106</v>
      </c>
      <c r="G504" s="50">
        <v>10000</v>
      </c>
    </row>
    <row r="505" spans="1:7">
      <c r="A505" s="60" t="s">
        <v>734</v>
      </c>
      <c r="B505" s="61" t="s">
        <v>735</v>
      </c>
      <c r="C505" s="63">
        <v>5000</v>
      </c>
      <c r="D505" s="63">
        <v>5000</v>
      </c>
      <c r="E505" s="63">
        <v>0</v>
      </c>
      <c r="F505" s="64">
        <v>0</v>
      </c>
      <c r="G505" s="38">
        <v>5000</v>
      </c>
    </row>
    <row r="506" spans="1:7">
      <c r="A506" s="60" t="s">
        <v>736</v>
      </c>
      <c r="B506" s="61" t="s">
        <v>737</v>
      </c>
      <c r="C506" s="63">
        <v>2000</v>
      </c>
      <c r="D506" s="63">
        <v>2000</v>
      </c>
      <c r="E506" s="63">
        <v>135.80000000000001</v>
      </c>
      <c r="F506" s="64">
        <v>6.8000000000000005E-2</v>
      </c>
      <c r="G506" s="50">
        <v>2000</v>
      </c>
    </row>
    <row r="507" spans="1:7">
      <c r="A507" s="60" t="s">
        <v>738</v>
      </c>
      <c r="B507" s="61" t="s">
        <v>739</v>
      </c>
      <c r="C507" s="63">
        <v>57000</v>
      </c>
      <c r="D507" s="63">
        <v>57000</v>
      </c>
      <c r="E507" s="63">
        <v>41885.120000000003</v>
      </c>
      <c r="F507" s="64">
        <v>0.73499999999999999</v>
      </c>
      <c r="G507" s="50">
        <v>62500</v>
      </c>
    </row>
    <row r="508" spans="1:7">
      <c r="A508" s="60" t="s">
        <v>839</v>
      </c>
      <c r="B508" s="61" t="s">
        <v>840</v>
      </c>
      <c r="C508" s="63">
        <v>0</v>
      </c>
      <c r="D508" s="63">
        <v>0</v>
      </c>
      <c r="E508" s="63">
        <v>0</v>
      </c>
      <c r="F508" s="64">
        <v>0</v>
      </c>
      <c r="G508" s="50">
        <v>22000</v>
      </c>
    </row>
    <row r="509" spans="1:7">
      <c r="A509" s="60" t="s">
        <v>740</v>
      </c>
      <c r="B509" s="61" t="s">
        <v>741</v>
      </c>
      <c r="C509" s="63">
        <v>0</v>
      </c>
      <c r="D509" s="63">
        <v>0</v>
      </c>
      <c r="E509" s="63">
        <v>0</v>
      </c>
      <c r="F509" s="64">
        <v>0</v>
      </c>
      <c r="G509" s="50"/>
    </row>
    <row r="510" spans="1:7">
      <c r="A510" s="60" t="s">
        <v>891</v>
      </c>
      <c r="B510" s="61" t="s">
        <v>742</v>
      </c>
      <c r="C510" s="63">
        <v>600</v>
      </c>
      <c r="D510" s="63">
        <v>600</v>
      </c>
      <c r="E510" s="63">
        <v>0</v>
      </c>
      <c r="F510" s="64">
        <v>0</v>
      </c>
      <c r="G510" s="38">
        <v>600</v>
      </c>
    </row>
    <row r="511" spans="1:7">
      <c r="A511" s="66" t="s">
        <v>743</v>
      </c>
      <c r="B511" s="67" t="s">
        <v>744</v>
      </c>
      <c r="C511" s="68">
        <v>0</v>
      </c>
      <c r="D511" s="68">
        <v>57694.5</v>
      </c>
      <c r="E511" s="68">
        <v>57694.5</v>
      </c>
      <c r="F511" s="66">
        <v>1</v>
      </c>
      <c r="G511" s="82"/>
    </row>
    <row r="512" spans="1:7">
      <c r="A512" s="71" t="s">
        <v>824</v>
      </c>
      <c r="B512" s="70" t="s">
        <v>745</v>
      </c>
      <c r="C512" s="51">
        <f>SUM(C481:C511)</f>
        <v>1568200</v>
      </c>
      <c r="D512" s="51">
        <f t="shared" ref="D512:E512" si="57">SUM(D481:D511)</f>
        <v>2546255</v>
      </c>
      <c r="E512" s="51">
        <f t="shared" si="57"/>
        <v>1646843.02</v>
      </c>
      <c r="F512" s="77">
        <v>0.64700000000000002</v>
      </c>
      <c r="G512" s="51">
        <f t="shared" ref="G512" si="58">SUM(G481:G511)</f>
        <v>1477200</v>
      </c>
    </row>
    <row r="513" spans="1:7">
      <c r="A513" s="73"/>
      <c r="B513" s="74"/>
      <c r="C513" s="83"/>
      <c r="D513" s="76"/>
      <c r="E513" s="76"/>
      <c r="F513" s="73"/>
      <c r="G513" s="83"/>
    </row>
    <row r="514" spans="1:7">
      <c r="A514" s="60" t="s">
        <v>746</v>
      </c>
      <c r="B514" s="61" t="s">
        <v>747</v>
      </c>
      <c r="C514" s="63">
        <v>3000</v>
      </c>
      <c r="D514" s="63">
        <v>3000</v>
      </c>
      <c r="E514" s="63">
        <v>453.97</v>
      </c>
      <c r="F514" s="64">
        <v>0.151</v>
      </c>
      <c r="G514" s="81">
        <v>3000</v>
      </c>
    </row>
    <row r="515" spans="1:7">
      <c r="A515" s="60" t="s">
        <v>122</v>
      </c>
      <c r="B515" s="61" t="s">
        <v>748</v>
      </c>
      <c r="C515" s="63">
        <v>10000</v>
      </c>
      <c r="D515" s="63">
        <v>10000</v>
      </c>
      <c r="E515" s="63">
        <v>5013.2299999999996</v>
      </c>
      <c r="F515" s="64">
        <v>0.501</v>
      </c>
      <c r="G515" s="81">
        <v>10000</v>
      </c>
    </row>
    <row r="516" spans="1:7">
      <c r="A516" s="60" t="s">
        <v>749</v>
      </c>
      <c r="B516" s="61" t="s">
        <v>750</v>
      </c>
      <c r="C516" s="63">
        <v>2725</v>
      </c>
      <c r="D516" s="63">
        <v>2725</v>
      </c>
      <c r="E516" s="63">
        <v>1588.88</v>
      </c>
      <c r="F516" s="64">
        <v>0.58299999999999996</v>
      </c>
      <c r="G516" s="81">
        <v>2725</v>
      </c>
    </row>
    <row r="517" spans="1:7">
      <c r="A517" s="60" t="s">
        <v>825</v>
      </c>
      <c r="B517" s="61" t="s">
        <v>751</v>
      </c>
      <c r="C517" s="63">
        <v>3375</v>
      </c>
      <c r="D517" s="63">
        <v>3375</v>
      </c>
      <c r="E517" s="63">
        <v>1498.38</v>
      </c>
      <c r="F517" s="64">
        <v>0.44400000000000001</v>
      </c>
      <c r="G517" s="81">
        <v>3375</v>
      </c>
    </row>
    <row r="518" spans="1:7">
      <c r="A518" s="66" t="s">
        <v>752</v>
      </c>
      <c r="B518" s="67" t="s">
        <v>753</v>
      </c>
      <c r="C518" s="68">
        <v>650</v>
      </c>
      <c r="D518" s="68">
        <v>650</v>
      </c>
      <c r="E518" s="68">
        <v>178.75</v>
      </c>
      <c r="F518" s="69">
        <v>0.27500000000000002</v>
      </c>
      <c r="G518" s="82">
        <v>650</v>
      </c>
    </row>
    <row r="519" spans="1:7">
      <c r="A519" s="71" t="s">
        <v>754</v>
      </c>
      <c r="B519" s="70" t="s">
        <v>755</v>
      </c>
      <c r="C519" s="51">
        <f>SUM(C513:C518)</f>
        <v>19750</v>
      </c>
      <c r="D519" s="51">
        <f t="shared" ref="D519:E519" si="59">SUM(D513:D518)</f>
        <v>19750</v>
      </c>
      <c r="E519" s="51">
        <f t="shared" si="59"/>
        <v>8733.2099999999991</v>
      </c>
      <c r="F519" s="77">
        <v>0.442</v>
      </c>
      <c r="G519" s="51">
        <f t="shared" ref="G519" si="60">SUM(G513:G518)</f>
        <v>19750</v>
      </c>
    </row>
    <row r="520" spans="1:7">
      <c r="A520" s="73"/>
      <c r="B520" s="74"/>
      <c r="C520" s="83"/>
      <c r="D520" s="76"/>
      <c r="E520" s="76"/>
      <c r="F520" s="73"/>
      <c r="G520" s="83"/>
    </row>
    <row r="521" spans="1:7">
      <c r="A521" s="60" t="s">
        <v>826</v>
      </c>
      <c r="B521" s="61" t="s">
        <v>795</v>
      </c>
      <c r="C521" s="63">
        <v>6820</v>
      </c>
      <c r="D521" s="63">
        <v>6820</v>
      </c>
      <c r="E521" s="63">
        <v>0</v>
      </c>
      <c r="F521" s="64">
        <v>0</v>
      </c>
      <c r="G521" s="81">
        <v>6820</v>
      </c>
    </row>
    <row r="522" spans="1:7">
      <c r="A522" s="60" t="s">
        <v>827</v>
      </c>
      <c r="B522" s="61" t="s">
        <v>756</v>
      </c>
      <c r="C522" s="63">
        <v>20689</v>
      </c>
      <c r="D522" s="63">
        <v>20689</v>
      </c>
      <c r="E522" s="63">
        <v>14651.04</v>
      </c>
      <c r="F522" s="64">
        <v>0.70799999999999996</v>
      </c>
      <c r="G522" s="81">
        <v>20689</v>
      </c>
    </row>
    <row r="523" spans="1:7">
      <c r="A523" s="60" t="s">
        <v>757</v>
      </c>
      <c r="B523" s="61" t="s">
        <v>758</v>
      </c>
      <c r="C523" s="63">
        <v>9000</v>
      </c>
      <c r="D523" s="63">
        <v>9000</v>
      </c>
      <c r="E523" s="63">
        <v>0</v>
      </c>
      <c r="F523" s="64">
        <v>0</v>
      </c>
      <c r="G523" s="81">
        <v>9000</v>
      </c>
    </row>
    <row r="524" spans="1:7">
      <c r="A524" s="60" t="s">
        <v>759</v>
      </c>
      <c r="B524" s="61" t="s">
        <v>760</v>
      </c>
      <c r="C524" s="63">
        <v>7500</v>
      </c>
      <c r="D524" s="63">
        <v>7500</v>
      </c>
      <c r="E524" s="63">
        <v>7500</v>
      </c>
      <c r="F524" s="64">
        <v>1</v>
      </c>
      <c r="G524" s="81">
        <v>7500</v>
      </c>
    </row>
    <row r="525" spans="1:7">
      <c r="A525" s="66" t="s">
        <v>828</v>
      </c>
      <c r="B525" s="67" t="s">
        <v>761</v>
      </c>
      <c r="C525" s="68">
        <v>91953</v>
      </c>
      <c r="D525" s="68">
        <v>91953</v>
      </c>
      <c r="E525" s="68">
        <v>62315.28</v>
      </c>
      <c r="F525" s="69">
        <v>0.67800000000000005</v>
      </c>
      <c r="G525" s="82">
        <v>91953</v>
      </c>
    </row>
    <row r="526" spans="1:7">
      <c r="A526" s="71" t="s">
        <v>762</v>
      </c>
      <c r="B526" s="70" t="s">
        <v>763</v>
      </c>
      <c r="C526" s="51">
        <f>SUM(C520:C525)</f>
        <v>135962</v>
      </c>
      <c r="D526" s="51">
        <f t="shared" ref="D526:E526" si="61">SUM(D520:D525)</f>
        <v>135962</v>
      </c>
      <c r="E526" s="51">
        <f t="shared" si="61"/>
        <v>84466.32</v>
      </c>
      <c r="F526" s="77">
        <v>0.621</v>
      </c>
      <c r="G526" s="51">
        <f t="shared" ref="G526" si="62">SUM(G520:G525)</f>
        <v>135962</v>
      </c>
    </row>
    <row r="527" spans="1:7">
      <c r="A527" s="73"/>
      <c r="B527" s="74"/>
      <c r="C527" s="83"/>
      <c r="D527" s="76"/>
      <c r="E527" s="76"/>
      <c r="F527" s="79"/>
      <c r="G527" s="83"/>
    </row>
    <row r="528" spans="1:7">
      <c r="A528" s="60" t="s">
        <v>829</v>
      </c>
      <c r="B528" s="61" t="s">
        <v>764</v>
      </c>
      <c r="C528" s="63">
        <v>804237</v>
      </c>
      <c r="D528" s="63">
        <v>774937</v>
      </c>
      <c r="E528" s="63">
        <v>19687</v>
      </c>
      <c r="F528" s="64">
        <v>2.5000000000000001E-2</v>
      </c>
      <c r="G528" s="81">
        <v>137267</v>
      </c>
    </row>
    <row r="529" spans="1:7">
      <c r="A529" s="60" t="s">
        <v>765</v>
      </c>
      <c r="B529" s="61" t="s">
        <v>766</v>
      </c>
      <c r="C529" s="63">
        <v>150000</v>
      </c>
      <c r="D529" s="63">
        <v>150000</v>
      </c>
      <c r="E529" s="63">
        <v>0</v>
      </c>
      <c r="F529" s="64">
        <v>0</v>
      </c>
      <c r="G529" s="81">
        <v>150000</v>
      </c>
    </row>
    <row r="530" spans="1:7">
      <c r="A530" s="60" t="s">
        <v>767</v>
      </c>
      <c r="B530" s="61" t="s">
        <v>768</v>
      </c>
      <c r="C530" s="63">
        <v>276000</v>
      </c>
      <c r="D530" s="63">
        <v>276000</v>
      </c>
      <c r="E530" s="63">
        <v>0</v>
      </c>
      <c r="F530" s="64">
        <v>0</v>
      </c>
      <c r="G530" s="81">
        <v>276000</v>
      </c>
    </row>
    <row r="531" spans="1:7">
      <c r="A531" s="60" t="s">
        <v>769</v>
      </c>
      <c r="B531" s="61" t="s">
        <v>770</v>
      </c>
      <c r="C531" s="63">
        <v>20000</v>
      </c>
      <c r="D531" s="63">
        <v>25000</v>
      </c>
      <c r="E531" s="63">
        <v>21680.54</v>
      </c>
      <c r="F531" s="64">
        <v>0.86699999999999999</v>
      </c>
      <c r="G531" s="81">
        <v>50000</v>
      </c>
    </row>
    <row r="532" spans="1:7">
      <c r="A532" s="66" t="s">
        <v>771</v>
      </c>
      <c r="B532" s="67" t="s">
        <v>772</v>
      </c>
      <c r="C532" s="68">
        <v>0</v>
      </c>
      <c r="D532" s="68">
        <v>0</v>
      </c>
      <c r="E532" s="68">
        <v>0</v>
      </c>
      <c r="F532" s="69">
        <v>0</v>
      </c>
      <c r="G532" s="82"/>
    </row>
    <row r="533" spans="1:7">
      <c r="A533" s="71" t="s">
        <v>773</v>
      </c>
      <c r="B533" s="70" t="s">
        <v>774</v>
      </c>
      <c r="C533" s="51">
        <f>SUM(C527:C532)</f>
        <v>1250237</v>
      </c>
      <c r="D533" s="51">
        <f t="shared" ref="D533:E533" si="63">SUM(D527:D532)</f>
        <v>1225937</v>
      </c>
      <c r="E533" s="51">
        <f t="shared" si="63"/>
        <v>41367.54</v>
      </c>
      <c r="F533" s="77">
        <v>3.4000000000000002E-2</v>
      </c>
      <c r="G533" s="51">
        <f t="shared" ref="G533" si="64">SUM(G527:G532)</f>
        <v>613267</v>
      </c>
    </row>
    <row r="534" spans="1:7">
      <c r="C534" s="35"/>
      <c r="D534" s="58"/>
      <c r="E534" s="58"/>
      <c r="F534"/>
      <c r="G534" s="35"/>
    </row>
    <row r="535" spans="1:7">
      <c r="A535" s="33" t="s">
        <v>775</v>
      </c>
      <c r="B535" s="70" t="s">
        <v>776</v>
      </c>
      <c r="C535" s="84">
        <f>C19+C41+C61+C65+C82+C100+C115+C130+C144+C158+C173+C195+C200+C211+C225+C238+C254+C262+C270+C282+C303+C311+C328+C348+C373+C381+C397+C405+C415+C425+C433+C458+C476+C480+C512+C519+C526+C533</f>
        <v>9223171</v>
      </c>
      <c r="D535" s="84">
        <f t="shared" ref="D535:G535" si="65">D19+D41+D61+D65+D82+D100+D115+D130+D144+D158+D173+D195+D200+D211+D225+D238+D254+D262+D270+D282+D303+D311+D328+D348+D373+D381+D397+D405+D415+D425+D433+D458+D476+D480+D512+D519+D526+D533</f>
        <v>10682970.949999999</v>
      </c>
      <c r="E535" s="84">
        <f t="shared" si="65"/>
        <v>5971752.6799999997</v>
      </c>
      <c r="F535" s="52">
        <v>0.54700000000000004</v>
      </c>
      <c r="G535" s="84">
        <f t="shared" si="65"/>
        <v>9008819</v>
      </c>
    </row>
    <row r="536" spans="1:7" ht="13.5" thickBot="1">
      <c r="A536" s="32"/>
      <c r="C536" s="16"/>
      <c r="D536" s="16"/>
      <c r="E536" s="54"/>
      <c r="F536" s="55"/>
      <c r="G536" s="53"/>
    </row>
    <row r="537" spans="1:7" ht="13.5" thickBot="1">
      <c r="A537" s="31"/>
      <c r="B537" s="40" t="s">
        <v>452</v>
      </c>
      <c r="C537" s="85">
        <f>Revenues!C60</f>
        <v>9223171</v>
      </c>
      <c r="D537" s="85">
        <f>Revenues!D60</f>
        <v>10682970.949999999</v>
      </c>
      <c r="E537" s="56"/>
      <c r="F537" s="57"/>
      <c r="G537" s="88">
        <f>Revenues!G60</f>
        <v>9008819</v>
      </c>
    </row>
    <row r="538" spans="1:7" ht="13.5" thickBot="1">
      <c r="A538" s="32"/>
      <c r="C538" s="86"/>
      <c r="D538" s="86"/>
      <c r="E538" s="56"/>
      <c r="F538" s="57"/>
      <c r="G538" s="89"/>
    </row>
    <row r="539" spans="1:7" ht="13.5" thickBot="1">
      <c r="A539" s="14"/>
      <c r="B539" s="40" t="s">
        <v>451</v>
      </c>
      <c r="C539" s="87">
        <f>C535-C537</f>
        <v>0</v>
      </c>
      <c r="D539" s="87">
        <f>D535-D537</f>
        <v>0</v>
      </c>
      <c r="E539" s="56"/>
      <c r="F539" s="57"/>
      <c r="G539" s="90">
        <f>G535-G537</f>
        <v>0</v>
      </c>
    </row>
    <row r="540" spans="1:7">
      <c r="C540" s="34"/>
      <c r="D540" s="34"/>
      <c r="E540" s="34"/>
    </row>
  </sheetData>
  <phoneticPr fontId="0" type="noConversion"/>
  <printOptions horizontalCentered="1"/>
  <pageMargins left="0.25" right="0.25" top="0.25" bottom="0.5" header="0.5" footer="0"/>
  <pageSetup fitToHeight="20" orientation="landscape" r:id="rId1"/>
  <headerFooter>
    <oddFooter>&amp;L&amp;8&amp;Z&amp;F\&amp;A
&amp;D &amp;T&amp;R&amp;8Fund #001 Exp 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Revenues</vt:lpstr>
      <vt:lpstr>Expenses</vt:lpstr>
      <vt:lpstr>Expenses!Print_Titles</vt:lpstr>
      <vt:lpstr>Revenues!Print_Titles</vt:lpstr>
    </vt:vector>
  </TitlesOfParts>
  <Company>Crane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Mendy Nichols</dc:creator>
  <cp:lastModifiedBy>Mendy Nichols</cp:lastModifiedBy>
  <cp:lastPrinted>2015-03-26T19:03:46Z</cp:lastPrinted>
  <dcterms:created xsi:type="dcterms:W3CDTF">2008-05-21T17:58:51Z</dcterms:created>
  <dcterms:modified xsi:type="dcterms:W3CDTF">2015-03-26T19:03:56Z</dcterms:modified>
</cp:coreProperties>
</file>